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0" windowWidth="15165" windowHeight="79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<sst xmlns="http://schemas.openxmlformats.org/spreadsheetml/2006/main" count="93" uniqueCount="91">
  <si>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</si>
  <si>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</si>
  <si>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</si>
  <si>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</si>
  <si>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</si>
  <si>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</si>
  <si>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</si>
  <si>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</si>
  <si>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</si>
  <si>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</si>
  <si>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</si>
  <si>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</si>
  <si>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</si>
  <si>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</si>
  <si>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</si>
  <si>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</si>
  <si>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</si>
  <si>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</si>
  <si>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</si>
  <si>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</si>
  <si>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</si>
  <si>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</si>
  <si>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</si>
  <si>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</si>
  <si>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</si>
  <si>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</si>
  <si>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</si>
  <si>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</si>
  <si>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</si>
  <si>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</si>
  <si>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</si>
  <si>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</si>
  <si>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</si>
  <si>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</si>
  <si>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</si>
  <si>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</si>
  <si>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</si>
  <si>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</si>
  <si>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</si>
  <si>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</si>
  <si>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</si>
  <si>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</si>
  <si>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Oy Alko Ab:n ylijäämä  4)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</si>
  <si>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</si>
  <si>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</si>
  <si>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</si>
  <si>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</si>
  <si>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</si>
  <si>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</si>
  <si>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</si>
  <si>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</si>
  <si>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</si>
  <si>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</si>
  <si>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</si>
  <si>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</si>
  <si>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</si>
  <si>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</si>
  <si>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</si>
  <si>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</si>
  <si>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</si>
  <si>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</si>
  <si>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</si>
  <si>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</si>
  <si>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</si>
  <si>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</si>
  <si>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</si>
  <si>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</si>
  <si>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</si>
  <si>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</si>
  <si>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</si>
  <si>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</si>
  <si>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</si>
  <si>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</si>
  <si>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</si>
  <si>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</si>
  <si>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>4) Sis. kohtaan valmisteverot/alkoholijuomavero v:sta 1995 lähtien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</si>
  <si>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</si>
  <si>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</si>
  <si>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</si>
  <si>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</si>
  <si>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</si>
  <si>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 xml:space="preserve"> - Moottoriajoneuvovero 5)</t>
  </si>
  <si>
    <t xml:space="preserve"> - Ajoneuvovero 5)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</si>
  <si>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</si>
  <si>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</si>
  <si>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5) Moottoriajoneuvovero yhdistettiin ajoneuvoveroon v. 2004</t>
  </si>
  <si>
    <t xml:space="preserve"> - Ydinenergiatutkimusmaksu</t>
  </si>
  <si>
    <t>Versio :200507</t>
  </si>
  <si>
    <t>2003*</t>
  </si>
  <si>
    <t>2004*</t>
  </si>
  <si>
    <t xml:space="preserve">    Näiden verojen saajasektori on siis ulkomaat (EU)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</si>
</sst>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39.0039062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spans="1:7" ht="12.75">
      <c r="A1" s="1" t="s">
        <v>0</v>
      </c>
      <c r="G1" s="2" t="s">
        <v>87</v>
      </c>
    </row>
    <row r="2" ht="12.75">
      <c r="A2" s="3"/>
    </row>
    <row r="4" spans="1:16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6" t="s">
        <v>88</v>
      </c>
      <c r="P4" s="6" t="s">
        <v>89</v>
      </c>
    </row>
    <row r="5" ht="12.75">
      <c r="B5" s="6"/>
    </row>
    <row r="6" ht="12.75">
      <c r="B6" s="7"/>
    </row>
    <row r="7" spans="1:16" ht="12.75">
      <c r="A7" s="4" t="s">
        <v>2</v>
      </c>
      <c r="B7" s="8">
        <f aca="true" t="shared" si="0" ref="B7:P7">SUM(B9,B17,B23,B28,B43,B55,B68)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 t="shared" si="0"/>
        <v>33412</v>
      </c>
      <c r="P7" s="8">
        <f t="shared" si="0"/>
        <v>34611</v>
      </c>
    </row>
    <row r="9" spans="1:16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</row>
    <row r="10" ht="12.75">
      <c r="A10" s="2" t="s">
        <v>4</v>
      </c>
    </row>
    <row r="11" spans="1:16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</row>
    <row r="12" spans="1:16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6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</row>
    <row r="15" spans="1:16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13559</v>
      </c>
    </row>
    <row r="18" spans="1:16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13021</v>
      </c>
    </row>
    <row r="19" spans="1:16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</row>
    <row r="20" spans="1:16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110</v>
      </c>
    </row>
    <row r="21" spans="1:16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</row>
    <row r="23" spans="1:16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>SUM(L24:L26)</f>
        <v>0</v>
      </c>
      <c r="M23" s="9">
        <f>SUM(M24:M26)</f>
        <v>0</v>
      </c>
      <c r="N23" s="9">
        <f>SUM(N24:N26)</f>
        <v>0</v>
      </c>
      <c r="O23" s="9">
        <f>SUM(O24:O26)</f>
        <v>0</v>
      </c>
      <c r="P23" s="9">
        <f>SUM(P24:P26)</f>
        <v>0</v>
      </c>
    </row>
    <row r="24" spans="1:16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</row>
    <row r="25" spans="1:16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8" spans="1:16" ht="12.75">
      <c r="A28" s="2" t="s">
        <v>19</v>
      </c>
      <c r="B28" s="9">
        <f>SUM(B29:B41)</f>
        <v>2919.758381291</v>
      </c>
      <c r="C28" s="9">
        <f aca="true" t="shared" si="4" ref="C28:P28">SUM(C29:C41)</f>
        <v>3066.534302325</v>
      </c>
      <c r="D28" s="9">
        <f t="shared" si="4"/>
        <v>3216.0034180226003</v>
      </c>
      <c r="E28" s="9">
        <f t="shared" si="4"/>
        <v>3410.765372635</v>
      </c>
      <c r="F28" s="9">
        <f t="shared" si="4"/>
        <v>3628.9649878749005</v>
      </c>
      <c r="G28" s="9">
        <f t="shared" si="4"/>
        <v>3791.712708183</v>
      </c>
      <c r="H28" s="9">
        <f t="shared" si="4"/>
        <v>3813.5435003149996</v>
      </c>
      <c r="I28" s="9">
        <f t="shared" si="4"/>
        <v>4241.9686054369</v>
      </c>
      <c r="J28" s="9">
        <f t="shared" si="4"/>
        <v>4342.528166753</v>
      </c>
      <c r="K28" s="9">
        <f t="shared" si="4"/>
        <v>4561.6602165359</v>
      </c>
      <c r="L28" s="9">
        <f t="shared" si="4"/>
        <v>4414.041673437499</v>
      </c>
      <c r="M28" s="9">
        <f t="shared" si="4"/>
        <v>4598.4092792520005</v>
      </c>
      <c r="N28" s="9">
        <f t="shared" si="4"/>
        <v>4791.4</v>
      </c>
      <c r="O28" s="9">
        <f t="shared" si="4"/>
        <v>4825</v>
      </c>
      <c r="P28" s="9">
        <f t="shared" si="4"/>
        <v>4571</v>
      </c>
    </row>
    <row r="29" spans="1:16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598</v>
      </c>
    </row>
    <row r="30" spans="1:16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</row>
    <row r="31" spans="1:16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1030</v>
      </c>
    </row>
    <row r="33" spans="1:16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</row>
    <row r="34" spans="1:16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2904</v>
      </c>
    </row>
    <row r="36" spans="1:16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2" t="s">
        <v>78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3" spans="1:16" ht="12.75">
      <c r="A43" s="2" t="s">
        <v>32</v>
      </c>
      <c r="B43" s="9">
        <f>SUM(B44:B53)</f>
        <v>1543.941954973</v>
      </c>
      <c r="C43" s="9">
        <f aca="true" t="shared" si="5" ref="C43:P43">SUM(C44:C53)</f>
        <v>1146.727651613</v>
      </c>
      <c r="D43" s="9">
        <f t="shared" si="5"/>
        <v>1035.8339514259</v>
      </c>
      <c r="E43" s="9">
        <f t="shared" si="5"/>
        <v>917.4664843500001</v>
      </c>
      <c r="F43" s="9">
        <f t="shared" si="5"/>
        <v>1012.5303369497999</v>
      </c>
      <c r="G43" s="9">
        <f t="shared" si="5"/>
        <v>1127.245939517</v>
      </c>
      <c r="H43" s="9">
        <f t="shared" si="5"/>
        <v>1370.3869837384</v>
      </c>
      <c r="I43" s="9">
        <f t="shared" si="5"/>
        <v>1573.3475957095002</v>
      </c>
      <c r="J43" s="9">
        <f t="shared" si="5"/>
        <v>1853.0104796843</v>
      </c>
      <c r="K43" s="9">
        <f t="shared" si="5"/>
        <v>1940.2663755820997</v>
      </c>
      <c r="L43" s="9">
        <f t="shared" si="5"/>
        <v>1973.264847069</v>
      </c>
      <c r="M43" s="9">
        <f t="shared" si="5"/>
        <v>1812.9790150115</v>
      </c>
      <c r="N43" s="9">
        <f t="shared" si="5"/>
        <v>1955.5</v>
      </c>
      <c r="O43" s="9">
        <f t="shared" si="5"/>
        <v>2191</v>
      </c>
      <c r="P43" s="9">
        <f t="shared" si="5"/>
        <v>2492</v>
      </c>
    </row>
    <row r="44" spans="1:16" ht="12.75">
      <c r="A44" s="2" t="s">
        <v>33</v>
      </c>
      <c r="B44" s="10">
        <v>688.1523379299999</v>
      </c>
      <c r="C44" s="10">
        <v>578.796884503</v>
      </c>
      <c r="D44" s="10">
        <v>508.3885410529</v>
      </c>
      <c r="E44" s="10">
        <v>397.95550754</v>
      </c>
      <c r="F44" s="10">
        <v>355.67659477349997</v>
      </c>
      <c r="G44" s="10">
        <v>331.414309139</v>
      </c>
      <c r="H44" s="10">
        <v>351.31094081099997</v>
      </c>
      <c r="I44" s="10">
        <v>126.34277040599999</v>
      </c>
      <c r="J44" s="10">
        <v>25.144095</v>
      </c>
      <c r="K44" s="10">
        <v>-3.3637585330000004</v>
      </c>
      <c r="L44" s="10">
        <v>-19.8966317</v>
      </c>
      <c r="M44" s="10">
        <v>2.2537182145</v>
      </c>
      <c r="N44" s="10">
        <v>1.5</v>
      </c>
      <c r="O44" s="10"/>
      <c r="P44" s="10"/>
    </row>
    <row r="45" spans="1:16" ht="12.75">
      <c r="A45" s="1" t="s">
        <v>34</v>
      </c>
      <c r="B45" s="10"/>
      <c r="C45" s="10"/>
      <c r="D45" s="10"/>
      <c r="E45" s="10"/>
      <c r="F45" s="10"/>
      <c r="G45" s="10"/>
      <c r="H45" s="10"/>
      <c r="I45" s="10">
        <v>296.818052606</v>
      </c>
      <c r="J45" s="10">
        <v>462.86999244</v>
      </c>
      <c r="K45" s="10">
        <v>411.0344735</v>
      </c>
      <c r="L45" s="10">
        <v>421.378030953</v>
      </c>
      <c r="M45" s="10">
        <v>330.55655063899997</v>
      </c>
      <c r="N45" s="10">
        <v>339.5</v>
      </c>
      <c r="O45" s="10">
        <v>337</v>
      </c>
      <c r="P45" s="10">
        <v>429</v>
      </c>
    </row>
    <row r="46" spans="1:16" ht="12.75">
      <c r="A46" s="2" t="s">
        <v>35</v>
      </c>
      <c r="B46" s="10">
        <v>18.83822508</v>
      </c>
      <c r="C46" s="10">
        <v>22.48285745</v>
      </c>
      <c r="D46" s="10">
        <v>20.66188677</v>
      </c>
      <c r="E46" s="10">
        <v>33.28977266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2" t="s">
        <v>36</v>
      </c>
      <c r="B47" s="10">
        <v>696.8585859</v>
      </c>
      <c r="C47" s="10">
        <v>400.3247709</v>
      </c>
      <c r="D47" s="10">
        <v>334.2087515</v>
      </c>
      <c r="E47" s="10">
        <v>270.6680256</v>
      </c>
      <c r="F47" s="10">
        <v>345.483061</v>
      </c>
      <c r="G47" s="10">
        <v>451.7191329</v>
      </c>
      <c r="H47" s="10">
        <v>607.3266025</v>
      </c>
      <c r="I47" s="10">
        <v>708.0543516</v>
      </c>
      <c r="J47" s="10">
        <v>884.5507616</v>
      </c>
      <c r="K47" s="10">
        <v>1028.536445</v>
      </c>
      <c r="L47" s="10">
        <v>1058.658903</v>
      </c>
      <c r="M47" s="10">
        <v>922.2080384</v>
      </c>
      <c r="N47" s="10">
        <v>1022.9</v>
      </c>
      <c r="O47" s="10">
        <v>1207</v>
      </c>
      <c r="P47" s="10">
        <v>1235</v>
      </c>
    </row>
    <row r="48" spans="1:16" ht="12.75">
      <c r="A48" s="2" t="s">
        <v>81</v>
      </c>
      <c r="B48" s="10">
        <v>140.092806063</v>
      </c>
      <c r="C48" s="10">
        <v>145.12313876</v>
      </c>
      <c r="D48" s="10">
        <v>137.38615775300002</v>
      </c>
      <c r="E48" s="10">
        <v>148.88146623999998</v>
      </c>
      <c r="F48" s="10">
        <v>142.021585264</v>
      </c>
      <c r="G48" s="10">
        <v>112.383172428</v>
      </c>
      <c r="H48" s="10">
        <v>156.259870544</v>
      </c>
      <c r="I48" s="10">
        <v>164.588704811</v>
      </c>
      <c r="J48" s="10">
        <v>175.218181742</v>
      </c>
      <c r="K48" s="10">
        <v>185.208544588</v>
      </c>
      <c r="L48" s="10">
        <v>180.701108176</v>
      </c>
      <c r="M48" s="10">
        <v>208.768934828</v>
      </c>
      <c r="N48" s="10">
        <v>218.1</v>
      </c>
      <c r="O48" s="10">
        <v>230</v>
      </c>
      <c r="P48" s="10">
        <v>0</v>
      </c>
    </row>
    <row r="49" spans="1:16" ht="12.75">
      <c r="A49" s="2" t="s">
        <v>37</v>
      </c>
      <c r="B49" s="10"/>
      <c r="C49" s="10"/>
      <c r="D49" s="10">
        <v>35.18861435</v>
      </c>
      <c r="E49" s="10">
        <v>18.64379984</v>
      </c>
      <c r="F49" s="10">
        <v>13.49085815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" t="s">
        <v>38</v>
      </c>
      <c r="B50" s="10"/>
      <c r="C50" s="10"/>
      <c r="D50" s="10"/>
      <c r="E50" s="10">
        <v>48.02791247</v>
      </c>
      <c r="F50" s="10">
        <v>51.9932792123</v>
      </c>
      <c r="G50" s="10">
        <v>55.804754</v>
      </c>
      <c r="H50" s="10">
        <v>61.809062979400004</v>
      </c>
      <c r="I50" s="10">
        <v>66.3333181965</v>
      </c>
      <c r="J50" s="10">
        <v>73.01037887230001</v>
      </c>
      <c r="K50" s="10">
        <v>75.3818286371</v>
      </c>
      <c r="L50" s="10">
        <v>79.48561405</v>
      </c>
      <c r="M50" s="10">
        <v>91.09058097</v>
      </c>
      <c r="N50" s="10">
        <v>108.5</v>
      </c>
      <c r="O50" s="10">
        <v>120</v>
      </c>
      <c r="P50" s="10">
        <v>128</v>
      </c>
    </row>
    <row r="51" spans="1:16" ht="13.5" customHeight="1">
      <c r="A51" s="2" t="s">
        <v>82</v>
      </c>
      <c r="B51" s="10"/>
      <c r="C51" s="10"/>
      <c r="D51" s="10"/>
      <c r="E51" s="10"/>
      <c r="F51" s="10">
        <v>103.86495855000001</v>
      </c>
      <c r="G51" s="10">
        <v>175.92457105</v>
      </c>
      <c r="H51" s="10">
        <v>186.72223601</v>
      </c>
      <c r="I51" s="10">
        <v>189.88416901</v>
      </c>
      <c r="J51" s="10">
        <v>201.53959224</v>
      </c>
      <c r="K51" s="10">
        <v>209.44442487</v>
      </c>
      <c r="L51" s="10">
        <v>219.67025074</v>
      </c>
      <c r="M51" s="10">
        <v>226.76778126</v>
      </c>
      <c r="N51" s="10">
        <v>233.2</v>
      </c>
      <c r="O51" s="10">
        <v>243</v>
      </c>
      <c r="P51" s="10">
        <v>642</v>
      </c>
    </row>
    <row r="52" spans="1:16" ht="13.5" customHeight="1">
      <c r="A52" s="2" t="s">
        <v>39</v>
      </c>
      <c r="B52" s="10"/>
      <c r="C52" s="10"/>
      <c r="D52" s="10"/>
      <c r="E52" s="10"/>
      <c r="F52" s="10"/>
      <c r="G52" s="10"/>
      <c r="H52" s="10">
        <v>6.958270894</v>
      </c>
      <c r="I52" s="10">
        <v>21.32622908</v>
      </c>
      <c r="J52" s="10">
        <v>30.67747779</v>
      </c>
      <c r="K52" s="10">
        <v>34.02441752</v>
      </c>
      <c r="L52" s="10">
        <v>33.26757185</v>
      </c>
      <c r="M52" s="10">
        <v>31.3334107</v>
      </c>
      <c r="N52" s="10">
        <v>31.8</v>
      </c>
      <c r="O52" s="10">
        <v>41</v>
      </c>
      <c r="P52" s="10">
        <v>42</v>
      </c>
    </row>
    <row r="53" spans="1:16" ht="13.5" customHeight="1">
      <c r="A53" s="2" t="s">
        <v>40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v>13</v>
      </c>
      <c r="P53" s="10">
        <v>16</v>
      </c>
    </row>
    <row r="54" spans="2:16" ht="13.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2" t="s">
        <v>41</v>
      </c>
      <c r="B55" s="9">
        <f aca="true" t="shared" si="6" ref="B55:P55">SUM(B56:B66)</f>
        <v>691.1417100853</v>
      </c>
      <c r="C55" s="9">
        <f t="shared" si="6"/>
        <v>813.47185289874</v>
      </c>
      <c r="D55" s="9">
        <f t="shared" si="6"/>
        <v>911.262536301535</v>
      </c>
      <c r="E55" s="9">
        <f t="shared" si="6"/>
        <v>798.54096966067</v>
      </c>
      <c r="F55" s="9">
        <f t="shared" si="6"/>
        <v>745.6036516486001</v>
      </c>
      <c r="G55" s="9">
        <f t="shared" si="6"/>
        <v>607.427515172</v>
      </c>
      <c r="H55" s="9">
        <f t="shared" si="6"/>
        <v>668.1934539593001</v>
      </c>
      <c r="I55" s="9">
        <f t="shared" si="6"/>
        <v>678.13371950945</v>
      </c>
      <c r="J55" s="9">
        <f t="shared" si="6"/>
        <v>710.2894255435999</v>
      </c>
      <c r="K55" s="9">
        <f t="shared" si="6"/>
        <v>739.5414133876</v>
      </c>
      <c r="L55" s="9">
        <f t="shared" si="6"/>
        <v>753.3996420820001</v>
      </c>
      <c r="M55" s="9">
        <f t="shared" si="6"/>
        <v>804.2578456019</v>
      </c>
      <c r="N55" s="9">
        <f t="shared" si="6"/>
        <v>822.1000000000001</v>
      </c>
      <c r="O55" s="9">
        <f t="shared" si="6"/>
        <v>852</v>
      </c>
      <c r="P55" s="9">
        <f t="shared" si="6"/>
        <v>862</v>
      </c>
    </row>
    <row r="56" spans="1:16" ht="12.75">
      <c r="A56" s="1" t="s">
        <v>42</v>
      </c>
      <c r="B56" s="10">
        <v>201.8347621</v>
      </c>
      <c r="C56" s="10">
        <v>239.1454035</v>
      </c>
      <c r="D56" s="10">
        <v>252.5037296</v>
      </c>
      <c r="E56" s="10">
        <v>190.4988958</v>
      </c>
      <c r="F56" s="10">
        <v>114.3546713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2" t="s">
        <v>43</v>
      </c>
      <c r="B57" s="10">
        <v>0.3814502172</v>
      </c>
      <c r="C57" s="10">
        <v>0.6283500933</v>
      </c>
      <c r="D57" s="10">
        <v>0.5588884796</v>
      </c>
      <c r="E57" s="10">
        <v>0.7109303652</v>
      </c>
      <c r="F57" s="10">
        <v>0.7309447284</v>
      </c>
      <c r="G57" s="10">
        <v>0.7063892911</v>
      </c>
      <c r="H57" s="10">
        <v>0.8427896995</v>
      </c>
      <c r="I57" s="10">
        <v>0.6559329132</v>
      </c>
      <c r="J57" s="10">
        <v>0.6727517058</v>
      </c>
      <c r="K57" s="10">
        <v>0.6559329132</v>
      </c>
      <c r="L57" s="10">
        <v>0.6559329132</v>
      </c>
      <c r="M57" s="10">
        <v>0.7568456691</v>
      </c>
      <c r="N57" s="10">
        <v>1</v>
      </c>
      <c r="O57" s="10">
        <v>1</v>
      </c>
      <c r="P57" s="10">
        <v>1</v>
      </c>
    </row>
    <row r="58" spans="1:16" ht="12.75">
      <c r="A58" s="2" t="s">
        <v>44</v>
      </c>
      <c r="B58" s="10">
        <v>58.10522846</v>
      </c>
      <c r="C58" s="10">
        <v>110.770082092</v>
      </c>
      <c r="D58" s="10">
        <v>151.0204802</v>
      </c>
      <c r="E58" s="10">
        <v>98.124872811</v>
      </c>
      <c r="F58" s="10">
        <v>86.60214978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2" t="s">
        <v>45</v>
      </c>
      <c r="B59" s="10">
        <v>28.79360482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2" t="s">
        <v>46</v>
      </c>
      <c r="B60" s="10">
        <v>193.2711374</v>
      </c>
      <c r="C60" s="10">
        <v>222.455611</v>
      </c>
      <c r="D60" s="10">
        <v>241.1399441</v>
      </c>
      <c r="E60" s="10">
        <v>242.8633658</v>
      </c>
      <c r="F60" s="10">
        <v>251.3738431</v>
      </c>
      <c r="G60" s="10">
        <v>274.8190718</v>
      </c>
      <c r="H60" s="10">
        <v>290.1914483</v>
      </c>
      <c r="I60" s="10">
        <v>322.9712752</v>
      </c>
      <c r="J60" s="10">
        <v>348.1658266</v>
      </c>
      <c r="K60" s="10">
        <v>365.5060018</v>
      </c>
      <c r="L60" s="10">
        <v>378.6414788</v>
      </c>
      <c r="M60" s="10">
        <v>376.9932372</v>
      </c>
      <c r="N60" s="10">
        <v>355.6</v>
      </c>
      <c r="O60" s="10">
        <v>370</v>
      </c>
      <c r="P60" s="10">
        <v>376</v>
      </c>
    </row>
    <row r="61" spans="1:16" ht="12.75">
      <c r="A61" s="2" t="s">
        <v>47</v>
      </c>
      <c r="B61" s="10">
        <v>127.4595382</v>
      </c>
      <c r="C61" s="10">
        <v>154.904444</v>
      </c>
      <c r="D61" s="10">
        <v>181.0677579</v>
      </c>
      <c r="E61" s="10">
        <v>180.8482726</v>
      </c>
      <c r="F61" s="10">
        <v>186.40907</v>
      </c>
      <c r="G61" s="10">
        <v>222.9835529</v>
      </c>
      <c r="H61" s="10">
        <v>264.6605211</v>
      </c>
      <c r="I61" s="10">
        <v>282.4548037</v>
      </c>
      <c r="J61" s="10">
        <v>291.8060524</v>
      </c>
      <c r="K61" s="10">
        <v>321.6594094</v>
      </c>
      <c r="L61" s="10">
        <v>324.6026981</v>
      </c>
      <c r="M61" s="10">
        <v>346.2989406</v>
      </c>
      <c r="N61" s="10">
        <v>377.3</v>
      </c>
      <c r="O61" s="10">
        <v>401</v>
      </c>
      <c r="P61" s="10">
        <v>406</v>
      </c>
    </row>
    <row r="62" spans="1:16" ht="12.75">
      <c r="A62" s="2" t="s">
        <v>80</v>
      </c>
      <c r="B62" s="10">
        <v>8.379458872</v>
      </c>
      <c r="C62" s="10">
        <v>6.468339464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2" t="s">
        <v>48</v>
      </c>
      <c r="B63" s="14">
        <v>12.8076787881</v>
      </c>
      <c r="C63" s="14">
        <v>13.29037813659</v>
      </c>
      <c r="D63" s="14">
        <v>12.888745368385</v>
      </c>
      <c r="E63" s="14">
        <v>13.39196364388</v>
      </c>
      <c r="F63" s="14">
        <v>15.7698045478</v>
      </c>
      <c r="G63" s="14">
        <v>14.834175112900002</v>
      </c>
      <c r="H63" s="14">
        <v>14.500153891900002</v>
      </c>
      <c r="I63" s="14">
        <v>14.36324892045</v>
      </c>
      <c r="J63" s="14">
        <v>14.0268730671</v>
      </c>
      <c r="K63" s="14">
        <v>15.069638210399999</v>
      </c>
      <c r="L63" s="14">
        <v>16.6001483423</v>
      </c>
      <c r="M63" s="14">
        <v>18.3324839839</v>
      </c>
      <c r="N63" s="14">
        <v>20.2</v>
      </c>
      <c r="O63" s="14">
        <v>20</v>
      </c>
      <c r="P63" s="14">
        <v>20</v>
      </c>
    </row>
    <row r="64" spans="1:16" ht="12.75">
      <c r="A64" s="2" t="s">
        <v>49</v>
      </c>
      <c r="B64" s="10">
        <v>49.70525066</v>
      </c>
      <c r="C64" s="10">
        <v>51.776148595849996</v>
      </c>
      <c r="D64" s="10">
        <v>69.51021994255001</v>
      </c>
      <c r="E64" s="10">
        <v>68.64775225559</v>
      </c>
      <c r="F64" s="10">
        <v>87.1238687284</v>
      </c>
      <c r="G64" s="10">
        <v>90.60283599</v>
      </c>
      <c r="H64" s="10">
        <v>94.55068847590002</v>
      </c>
      <c r="I64" s="10">
        <v>54.3078814538</v>
      </c>
      <c r="J64" s="10">
        <v>52.2037068637</v>
      </c>
      <c r="K64" s="10">
        <v>33.488498047</v>
      </c>
      <c r="L64" s="10">
        <v>29.6365381535</v>
      </c>
      <c r="M64" s="10">
        <v>58.7648615089</v>
      </c>
      <c r="N64" s="10">
        <v>64.4</v>
      </c>
      <c r="O64" s="10">
        <v>57</v>
      </c>
      <c r="P64" s="10">
        <v>56</v>
      </c>
    </row>
    <row r="65" spans="1:16" ht="12.75">
      <c r="A65" s="2" t="s">
        <v>50</v>
      </c>
      <c r="B65" s="10">
        <v>4.373895216</v>
      </c>
      <c r="C65" s="10">
        <v>4.012795737</v>
      </c>
      <c r="D65" s="10">
        <v>2.572770711</v>
      </c>
      <c r="E65" s="10">
        <v>3.454916385</v>
      </c>
      <c r="F65" s="10">
        <v>3.239299464</v>
      </c>
      <c r="G65" s="10">
        <v>3.481490078</v>
      </c>
      <c r="H65" s="10">
        <v>3.447852492</v>
      </c>
      <c r="I65" s="10">
        <v>3.380577322</v>
      </c>
      <c r="J65" s="10">
        <v>3.414214907</v>
      </c>
      <c r="K65" s="10">
        <v>3.161933017</v>
      </c>
      <c r="L65" s="10">
        <v>3.262845773</v>
      </c>
      <c r="M65" s="10">
        <v>3.11147664</v>
      </c>
      <c r="N65" s="10">
        <v>3.6</v>
      </c>
      <c r="O65" s="10">
        <v>3</v>
      </c>
      <c r="P65" s="10">
        <v>3</v>
      </c>
    </row>
    <row r="66" spans="1:16" ht="12.75">
      <c r="A66" s="2" t="s">
        <v>79</v>
      </c>
      <c r="B66" s="10">
        <v>6.029705352</v>
      </c>
      <c r="C66" s="10">
        <v>10.02030028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2" t="s">
        <v>51</v>
      </c>
      <c r="B68" s="9">
        <f>SUM(B69:B72)</f>
        <v>57.540789776000004</v>
      </c>
      <c r="C68" s="9">
        <f aca="true" t="shared" si="7" ref="C68:P68">SUM(C69:C72)</f>
        <v>56.757034041</v>
      </c>
      <c r="D68" s="9">
        <f t="shared" si="7"/>
        <v>53.757402367000005</v>
      </c>
      <c r="E68" s="9">
        <f t="shared" si="7"/>
        <v>53.200700337</v>
      </c>
      <c r="F68" s="9">
        <f t="shared" si="7"/>
        <v>53.853942237</v>
      </c>
      <c r="G68" s="9">
        <f t="shared" si="7"/>
        <v>52.171894787999996</v>
      </c>
      <c r="H68" s="9">
        <f t="shared" si="7"/>
        <v>51.297317571</v>
      </c>
      <c r="I68" s="9">
        <f t="shared" si="7"/>
        <v>60.009452162</v>
      </c>
      <c r="J68" s="9">
        <f t="shared" si="7"/>
        <v>61.405411947000005</v>
      </c>
      <c r="K68" s="9">
        <f t="shared" si="7"/>
        <v>61.052217302</v>
      </c>
      <c r="L68" s="9">
        <f t="shared" si="7"/>
        <v>57.722096358</v>
      </c>
      <c r="M68" s="9">
        <f t="shared" si="7"/>
        <v>59.706713893</v>
      </c>
      <c r="N68" s="9">
        <f t="shared" si="7"/>
        <v>61.7</v>
      </c>
      <c r="O68" s="9">
        <f t="shared" si="7"/>
        <v>66</v>
      </c>
      <c r="P68" s="9">
        <f t="shared" si="7"/>
        <v>69</v>
      </c>
    </row>
    <row r="69" spans="1:16" ht="12.75">
      <c r="A69" s="2" t="s">
        <v>52</v>
      </c>
      <c r="B69" s="10">
        <v>6.810433706</v>
      </c>
      <c r="C69" s="10">
        <v>7.27732339</v>
      </c>
      <c r="D69" s="10">
        <v>5.679201713</v>
      </c>
      <c r="E69" s="10">
        <v>5.701570707</v>
      </c>
      <c r="F69" s="10">
        <v>5.141168536</v>
      </c>
      <c r="G69" s="10">
        <v>5.651114329</v>
      </c>
      <c r="H69" s="10">
        <v>4.877449867</v>
      </c>
      <c r="I69" s="10">
        <v>5.516563988</v>
      </c>
      <c r="J69" s="10">
        <v>5.533382781</v>
      </c>
      <c r="K69" s="10">
        <v>5.819302256</v>
      </c>
      <c r="L69" s="10">
        <v>5.398832439</v>
      </c>
      <c r="M69" s="10">
        <v>5.382013647</v>
      </c>
      <c r="N69" s="10">
        <v>5.7</v>
      </c>
      <c r="O69" s="10">
        <v>9</v>
      </c>
      <c r="P69" s="10">
        <v>10</v>
      </c>
    </row>
    <row r="70" spans="1:16" ht="12.75">
      <c r="A70" s="2" t="s">
        <v>53</v>
      </c>
      <c r="B70" s="10">
        <v>6.60003061</v>
      </c>
      <c r="C70" s="10">
        <v>7.096353181</v>
      </c>
      <c r="D70" s="10">
        <v>7.049092374</v>
      </c>
      <c r="E70" s="10">
        <v>7.06641573</v>
      </c>
      <c r="F70" s="10">
        <v>6.968193981</v>
      </c>
      <c r="G70" s="10">
        <v>6.542510339</v>
      </c>
      <c r="H70" s="10">
        <v>6.256590864</v>
      </c>
      <c r="I70" s="10">
        <v>6.189315694</v>
      </c>
      <c r="J70" s="10">
        <v>6.206134486</v>
      </c>
      <c r="K70" s="10">
        <v>5.886577426</v>
      </c>
      <c r="L70" s="10">
        <v>5.970671389</v>
      </c>
      <c r="M70" s="10">
        <v>5.886577426</v>
      </c>
      <c r="N70" s="10">
        <v>6.5</v>
      </c>
      <c r="O70" s="10">
        <v>7</v>
      </c>
      <c r="P70" s="10">
        <v>7</v>
      </c>
    </row>
    <row r="71" spans="1:16" ht="12.75">
      <c r="A71" s="2" t="s">
        <v>54</v>
      </c>
      <c r="B71" s="10">
        <v>44.13032546</v>
      </c>
      <c r="C71" s="10">
        <v>42.38335747</v>
      </c>
      <c r="D71" s="10">
        <v>41.02910828</v>
      </c>
      <c r="E71" s="10">
        <v>40.4327139</v>
      </c>
      <c r="F71" s="10">
        <v>41.74457972</v>
      </c>
      <c r="G71" s="10">
        <v>39.97827012</v>
      </c>
      <c r="H71" s="10">
        <v>40.16327684</v>
      </c>
      <c r="I71" s="10">
        <v>48.30357248</v>
      </c>
      <c r="J71" s="10">
        <v>49.66589468</v>
      </c>
      <c r="K71" s="10">
        <v>49.34633762</v>
      </c>
      <c r="L71" s="10">
        <v>46.35259253</v>
      </c>
      <c r="M71" s="10">
        <v>48.43812282</v>
      </c>
      <c r="N71" s="10">
        <v>49.5</v>
      </c>
      <c r="O71" s="10">
        <v>50</v>
      </c>
      <c r="P71" s="10">
        <v>48</v>
      </c>
    </row>
    <row r="72" spans="1:16" ht="12.75">
      <c r="A72" s="2" t="s">
        <v>86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>
        <v>4</v>
      </c>
    </row>
    <row r="74" spans="1:16" ht="12.75">
      <c r="A74" s="4" t="s">
        <v>55</v>
      </c>
      <c r="B74" s="8">
        <f aca="true" t="shared" si="8" ref="B74:N74">SUM(B75:B78)</f>
        <v>8381.645314791998</v>
      </c>
      <c r="C74" s="8">
        <f>SUM(C75:C78)</f>
        <v>8071.338590775</v>
      </c>
      <c r="D74" s="8">
        <f>SUM(D75:D78)</f>
        <v>7925.865161760001</v>
      </c>
      <c r="E74" s="8">
        <f t="shared" si="8"/>
        <v>7898.94596616</v>
      </c>
      <c r="F74" s="8">
        <f t="shared" si="8"/>
        <v>9021.4321875388</v>
      </c>
      <c r="G74" s="8">
        <f t="shared" si="8"/>
        <v>9761.122688131698</v>
      </c>
      <c r="H74" s="8">
        <f t="shared" si="8"/>
        <v>10620.899367302301</v>
      </c>
      <c r="I74" s="8">
        <f t="shared" si="8"/>
        <v>10804.095564018702</v>
      </c>
      <c r="J74" s="8">
        <f t="shared" si="8"/>
        <v>11740.812314332701</v>
      </c>
      <c r="K74" s="8">
        <f t="shared" si="8"/>
        <v>12176.6376878652</v>
      </c>
      <c r="L74" s="8">
        <f t="shared" si="8"/>
        <v>13465.8663314792</v>
      </c>
      <c r="M74" s="8">
        <f t="shared" si="8"/>
        <v>13787.709834636702</v>
      </c>
      <c r="N74" s="8">
        <f t="shared" si="8"/>
        <v>13753.2</v>
      </c>
      <c r="O74" s="8">
        <f>SUM(O75:O78)</f>
        <v>13516</v>
      </c>
      <c r="P74" s="8">
        <f>SUM(P75:P78)</f>
        <v>13756</v>
      </c>
    </row>
    <row r="75" spans="1:16" ht="12.75">
      <c r="A75" s="2" t="s">
        <v>56</v>
      </c>
      <c r="B75" s="10">
        <v>8301.587861799999</v>
      </c>
      <c r="C75" s="10">
        <v>7984.04905694</v>
      </c>
      <c r="D75" s="10">
        <v>7829.4934799</v>
      </c>
      <c r="E75" s="10">
        <v>7518.33668854</v>
      </c>
      <c r="F75" s="10">
        <v>8574.89324276</v>
      </c>
      <c r="G75" s="10">
        <v>9313.238239999999</v>
      </c>
      <c r="H75" s="10">
        <v>10180.583375850001</v>
      </c>
      <c r="I75" s="10">
        <v>10360.584001966</v>
      </c>
      <c r="J75" s="10">
        <v>11274.42719428</v>
      </c>
      <c r="K75" s="10">
        <v>11648.52759876</v>
      </c>
      <c r="L75" s="10">
        <v>12890.1590592</v>
      </c>
      <c r="M75" s="10">
        <v>13177.524037390001</v>
      </c>
      <c r="N75" s="10">
        <v>13113</v>
      </c>
      <c r="O75" s="10">
        <v>12848</v>
      </c>
      <c r="P75" s="10">
        <v>13065</v>
      </c>
    </row>
    <row r="76" spans="1:16" ht="12.75">
      <c r="A76" s="2" t="s">
        <v>57</v>
      </c>
      <c r="B76" s="10">
        <v>3.700134382</v>
      </c>
      <c r="C76" s="10">
        <v>4.036510235</v>
      </c>
      <c r="D76" s="10">
        <v>5.21382572</v>
      </c>
      <c r="E76" s="10">
        <v>5.21382572</v>
      </c>
      <c r="F76" s="10">
        <v>5.550201573</v>
      </c>
      <c r="G76" s="10">
        <v>5.550201573</v>
      </c>
      <c r="H76" s="10">
        <v>5.21382572</v>
      </c>
      <c r="I76" s="10">
        <v>5.045637794</v>
      </c>
      <c r="J76" s="10">
        <v>5.045637794</v>
      </c>
      <c r="K76" s="10">
        <v>5.21382572</v>
      </c>
      <c r="L76" s="10">
        <v>5.045637794</v>
      </c>
      <c r="M76" s="10">
        <v>4.036510235</v>
      </c>
      <c r="N76" s="10">
        <v>4</v>
      </c>
      <c r="O76" s="10">
        <v>4</v>
      </c>
      <c r="P76" s="10">
        <v>4</v>
      </c>
    </row>
    <row r="77" spans="1:16" ht="12.75">
      <c r="A77" s="2" t="s">
        <v>58</v>
      </c>
      <c r="B77" s="10">
        <v>76.35731861</v>
      </c>
      <c r="C77" s="10">
        <v>83.2530236</v>
      </c>
      <c r="D77" s="10">
        <v>91.15785614</v>
      </c>
      <c r="E77" s="10">
        <v>375.3954519</v>
      </c>
      <c r="F77" s="10">
        <v>440.3159915</v>
      </c>
      <c r="G77" s="10">
        <v>441.325119</v>
      </c>
      <c r="H77" s="10">
        <v>434.2612261</v>
      </c>
      <c r="I77" s="10">
        <v>437.4567967</v>
      </c>
      <c r="J77" s="10">
        <v>460.3303547</v>
      </c>
      <c r="K77" s="10">
        <v>521.7189479</v>
      </c>
      <c r="L77" s="10">
        <v>569.484319</v>
      </c>
      <c r="M77" s="10">
        <v>604.8037836</v>
      </c>
      <c r="N77" s="10">
        <v>634</v>
      </c>
      <c r="O77" s="10">
        <v>661</v>
      </c>
      <c r="P77" s="10">
        <v>684</v>
      </c>
    </row>
    <row r="78" spans="1:16" ht="12.75">
      <c r="A78" s="1" t="s">
        <v>59</v>
      </c>
      <c r="B78" s="10"/>
      <c r="C78" s="10"/>
      <c r="D78" s="10"/>
      <c r="E78" s="10"/>
      <c r="F78" s="10">
        <v>0.6727517058</v>
      </c>
      <c r="G78" s="10">
        <v>1.0091275587</v>
      </c>
      <c r="H78" s="10">
        <v>0.8409396323</v>
      </c>
      <c r="I78" s="10">
        <v>1.0091275587</v>
      </c>
      <c r="J78" s="10">
        <v>1.0091275587</v>
      </c>
      <c r="K78" s="10">
        <v>1.1773154851999998</v>
      </c>
      <c r="L78" s="10">
        <v>1.1773154851999998</v>
      </c>
      <c r="M78" s="10">
        <v>1.3455034117</v>
      </c>
      <c r="N78" s="10">
        <v>2.2</v>
      </c>
      <c r="O78" s="10">
        <v>3</v>
      </c>
      <c r="P78" s="10">
        <v>3</v>
      </c>
    </row>
    <row r="79" ht="12.75">
      <c r="A79" s="11"/>
    </row>
    <row r="80" spans="1:16" ht="12.75">
      <c r="A80" s="11" t="s">
        <v>60</v>
      </c>
      <c r="B80" s="8">
        <f aca="true" t="shared" si="9" ref="B80:N80">SUM(B81:B84)</f>
        <v>3762.0833166</v>
      </c>
      <c r="C80" s="8">
        <f t="shared" si="9"/>
        <v>3286.3019592</v>
      </c>
      <c r="D80" s="8">
        <f t="shared" si="9"/>
        <v>3957.3759046</v>
      </c>
      <c r="E80" s="8">
        <f t="shared" si="9"/>
        <v>3684.6432915</v>
      </c>
      <c r="F80" s="8">
        <f t="shared" si="9"/>
        <v>4058.9693356</v>
      </c>
      <c r="G80" s="8">
        <f t="shared" si="9"/>
        <v>3666.0255852</v>
      </c>
      <c r="H80" s="8">
        <f t="shared" si="9"/>
        <v>3585.6893482</v>
      </c>
      <c r="I80" s="8">
        <f t="shared" si="9"/>
        <v>3321</v>
      </c>
      <c r="J80" s="8">
        <f t="shared" si="9"/>
        <v>3386</v>
      </c>
      <c r="K80" s="8">
        <f t="shared" si="9"/>
        <v>3389</v>
      </c>
      <c r="L80" s="8">
        <f t="shared" si="9"/>
        <v>3449</v>
      </c>
      <c r="M80" s="8">
        <f t="shared" si="9"/>
        <v>3513</v>
      </c>
      <c r="N80" s="8">
        <f t="shared" si="9"/>
        <v>3291.2</v>
      </c>
      <c r="O80" s="8">
        <f>SUM(O81:O84)</f>
        <v>3259</v>
      </c>
      <c r="P80" s="8">
        <f>SUM(P81:P84)</f>
        <v>3320</v>
      </c>
    </row>
    <row r="81" spans="1:16" ht="12.75">
      <c r="A81" s="2" t="s">
        <v>61</v>
      </c>
      <c r="B81" s="10">
        <v>1501.918183</v>
      </c>
      <c r="C81" s="10">
        <v>1215.998708</v>
      </c>
      <c r="D81" s="10">
        <v>1046.465278</v>
      </c>
      <c r="E81" s="10">
        <v>1058.070245</v>
      </c>
      <c r="F81" s="10">
        <v>1145.023403</v>
      </c>
      <c r="G81" s="10">
        <v>1222.38985</v>
      </c>
      <c r="H81" s="10">
        <v>1307.49294</v>
      </c>
      <c r="I81" s="10">
        <v>1289</v>
      </c>
      <c r="J81" s="10">
        <v>1507</v>
      </c>
      <c r="K81" s="10">
        <v>1480</v>
      </c>
      <c r="L81" s="10">
        <v>1566</v>
      </c>
      <c r="M81" s="10">
        <v>1549</v>
      </c>
      <c r="N81" s="10">
        <v>1342</v>
      </c>
      <c r="O81" s="10">
        <v>1315</v>
      </c>
      <c r="P81" s="10">
        <v>1351</v>
      </c>
    </row>
    <row r="82" spans="1:16" ht="12.75">
      <c r="A82" s="2" t="s">
        <v>62</v>
      </c>
      <c r="B82" s="10">
        <v>792.1651336</v>
      </c>
      <c r="C82" s="10">
        <v>715.3032512</v>
      </c>
      <c r="D82" s="10">
        <v>542.9106266</v>
      </c>
      <c r="E82" s="10">
        <v>634.5730465</v>
      </c>
      <c r="F82" s="10">
        <v>638.9459326</v>
      </c>
      <c r="G82" s="10">
        <v>733.6357352</v>
      </c>
      <c r="H82" s="10">
        <v>777.1964082</v>
      </c>
      <c r="I82" s="10">
        <v>700</v>
      </c>
      <c r="J82" s="10">
        <v>755</v>
      </c>
      <c r="K82" s="10">
        <v>782</v>
      </c>
      <c r="L82" s="10">
        <v>839</v>
      </c>
      <c r="M82" s="10">
        <v>881</v>
      </c>
      <c r="N82" s="10">
        <v>893</v>
      </c>
      <c r="O82" s="10">
        <v>949</v>
      </c>
      <c r="P82" s="10">
        <v>979</v>
      </c>
    </row>
    <row r="83" spans="1:16" ht="12.75">
      <c r="A83" s="1" t="s">
        <v>63</v>
      </c>
      <c r="B83" s="10">
        <v>653</v>
      </c>
      <c r="C83" s="10">
        <v>598</v>
      </c>
      <c r="D83" s="10">
        <v>1214</v>
      </c>
      <c r="E83" s="10">
        <v>846</v>
      </c>
      <c r="F83" s="10">
        <v>883</v>
      </c>
      <c r="G83" s="10">
        <v>346</v>
      </c>
      <c r="H83" s="10">
        <v>53</v>
      </c>
      <c r="I83" s="10">
        <v>25</v>
      </c>
      <c r="J83" s="10">
        <v>2</v>
      </c>
      <c r="K83" s="10">
        <v>44</v>
      </c>
      <c r="L83" s="10">
        <v>7</v>
      </c>
      <c r="M83" s="10"/>
      <c r="N83" s="10">
        <v>0.2</v>
      </c>
      <c r="O83" s="10">
        <v>0</v>
      </c>
      <c r="P83" s="10">
        <v>0</v>
      </c>
    </row>
    <row r="84" spans="1:16" ht="12.75">
      <c r="A84" s="2" t="s">
        <v>64</v>
      </c>
      <c r="B84" s="10">
        <v>815</v>
      </c>
      <c r="C84" s="10">
        <v>757</v>
      </c>
      <c r="D84" s="10">
        <v>1154</v>
      </c>
      <c r="E84" s="10">
        <v>1146</v>
      </c>
      <c r="F84" s="10">
        <v>1392</v>
      </c>
      <c r="G84" s="10">
        <v>1364</v>
      </c>
      <c r="H84" s="10">
        <v>1448</v>
      </c>
      <c r="I84" s="10">
        <v>1307</v>
      </c>
      <c r="J84" s="10">
        <v>1122</v>
      </c>
      <c r="K84" s="10">
        <v>1083</v>
      </c>
      <c r="L84" s="10">
        <v>1037</v>
      </c>
      <c r="M84" s="10">
        <v>1083</v>
      </c>
      <c r="N84" s="10">
        <v>1056</v>
      </c>
      <c r="O84" s="10">
        <v>995</v>
      </c>
      <c r="P84" s="10">
        <v>990</v>
      </c>
    </row>
    <row r="86" spans="1:16" ht="12.75">
      <c r="A86" s="11" t="s">
        <v>65</v>
      </c>
      <c r="B86" s="8">
        <f aca="true" t="shared" si="10" ref="B86:P86">SUM(B87:B88)</f>
        <v>6043.664948846</v>
      </c>
      <c r="C86" s="8">
        <f t="shared" si="10"/>
        <v>6990.058411199001</v>
      </c>
      <c r="D86" s="8">
        <f t="shared" si="10"/>
        <v>6110.435555128</v>
      </c>
      <c r="E86" s="8">
        <f t="shared" si="10"/>
        <v>6476.457816533</v>
      </c>
      <c r="F86" s="8">
        <f t="shared" si="10"/>
        <v>6845.416794846</v>
      </c>
      <c r="G86" s="8">
        <f t="shared" si="10"/>
        <v>7641.68662701</v>
      </c>
      <c r="H86" s="8">
        <f t="shared" si="10"/>
        <v>8198.152287408999</v>
      </c>
      <c r="I86" s="8">
        <f t="shared" si="10"/>
        <v>8730.635263613</v>
      </c>
      <c r="J86" s="8">
        <f t="shared" si="10"/>
        <v>9598.908059313</v>
      </c>
      <c r="K86" s="8">
        <f t="shared" si="10"/>
        <v>10280.452719231</v>
      </c>
      <c r="L86" s="8">
        <f t="shared" si="10"/>
        <v>10718.703384770999</v>
      </c>
      <c r="M86" s="8">
        <f t="shared" si="10"/>
        <v>11806.717865179</v>
      </c>
      <c r="N86" s="8">
        <f t="shared" si="10"/>
        <v>12526.53</v>
      </c>
      <c r="O86" s="8">
        <f t="shared" si="10"/>
        <v>12847</v>
      </c>
      <c r="P86" s="8">
        <f t="shared" si="10"/>
        <v>13412</v>
      </c>
    </row>
    <row r="87" spans="1:16" ht="12.75">
      <c r="A87" s="1" t="s">
        <v>66</v>
      </c>
      <c r="B87" s="15">
        <v>5626.895267090999</v>
      </c>
      <c r="C87" s="15">
        <v>6525.186982433001</v>
      </c>
      <c r="D87" s="15">
        <v>5660.869227671</v>
      </c>
      <c r="E87" s="15">
        <v>5060.10195534</v>
      </c>
      <c r="F87" s="15">
        <v>5369.063176436</v>
      </c>
      <c r="G87" s="15">
        <v>5952.170717804001</v>
      </c>
      <c r="H87" s="15">
        <v>6318.820397037</v>
      </c>
      <c r="I87" s="15">
        <v>6664.782962119999</v>
      </c>
      <c r="J87" s="15">
        <v>7315.01204913</v>
      </c>
      <c r="K87" s="14">
        <v>7861.489866855</v>
      </c>
      <c r="L87" s="14">
        <v>8022.749098227</v>
      </c>
      <c r="M87" s="14">
        <v>8948.863939437</v>
      </c>
      <c r="N87" s="14">
        <v>9551.93</v>
      </c>
      <c r="O87" s="14">
        <v>9699</v>
      </c>
      <c r="P87" s="10">
        <v>10158</v>
      </c>
    </row>
    <row r="88" spans="1:16" ht="12.75">
      <c r="A88" s="2" t="s">
        <v>67</v>
      </c>
      <c r="B88" s="16">
        <v>416.769681755</v>
      </c>
      <c r="C88" s="16">
        <v>464.871428766</v>
      </c>
      <c r="D88" s="16">
        <v>449.566327457</v>
      </c>
      <c r="E88" s="16">
        <v>1416.355861193</v>
      </c>
      <c r="F88" s="16">
        <v>1476.35361841</v>
      </c>
      <c r="G88" s="16">
        <v>1689.5159092059998</v>
      </c>
      <c r="H88" s="16">
        <v>1879.3318903719994</v>
      </c>
      <c r="I88" s="16">
        <v>2065.8523014929997</v>
      </c>
      <c r="J88" s="17">
        <v>2283.8960101830003</v>
      </c>
      <c r="K88" s="17">
        <v>2418.9628523759993</v>
      </c>
      <c r="L88" s="14">
        <v>2695.9542865439994</v>
      </c>
      <c r="M88" s="14">
        <v>2857.8539257420002</v>
      </c>
      <c r="N88" s="14">
        <v>2974.6</v>
      </c>
      <c r="O88" s="14">
        <v>3148</v>
      </c>
      <c r="P88" s="10">
        <v>3254</v>
      </c>
    </row>
    <row r="90" spans="1:16" ht="12.75">
      <c r="A90" s="12" t="s">
        <v>68</v>
      </c>
      <c r="B90" s="8">
        <f>SUM(B92:B93)</f>
        <v>205.862022</v>
      </c>
      <c r="C90" s="8">
        <f aca="true" t="shared" si="11" ref="C90:P90">SUM(C92:C93)</f>
        <v>461.3394823</v>
      </c>
      <c r="D90" s="8">
        <f t="shared" si="11"/>
        <v>1066.816018</v>
      </c>
      <c r="E90" s="8">
        <f t="shared" si="11"/>
        <v>1686.42033851</v>
      </c>
      <c r="F90" s="8">
        <f t="shared" si="11"/>
        <v>2202.75727329</v>
      </c>
      <c r="G90" s="8">
        <f t="shared" si="11"/>
        <v>2209.8211655699997</v>
      </c>
      <c r="H90" s="8">
        <f t="shared" si="11"/>
        <v>1703.74825925</v>
      </c>
      <c r="I90" s="8">
        <f t="shared" si="11"/>
        <v>1712.9940312099998</v>
      </c>
      <c r="J90" s="8">
        <f t="shared" si="11"/>
        <v>1726.9536291</v>
      </c>
      <c r="K90" s="8">
        <f t="shared" si="11"/>
        <v>1773.0371203969999</v>
      </c>
      <c r="L90" s="8">
        <f t="shared" si="11"/>
        <v>1588.53496524</v>
      </c>
      <c r="M90" s="8">
        <f t="shared" si="11"/>
        <v>1461.351342858</v>
      </c>
      <c r="N90" s="8">
        <f t="shared" si="11"/>
        <v>1224</v>
      </c>
      <c r="O90" s="8">
        <f t="shared" si="11"/>
        <v>1049</v>
      </c>
      <c r="P90" s="8">
        <f t="shared" si="11"/>
        <v>1116</v>
      </c>
    </row>
    <row r="91" spans="1:9" ht="12.75">
      <c r="A91" s="12" t="s">
        <v>69</v>
      </c>
      <c r="B91" s="4"/>
      <c r="C91" s="4"/>
      <c r="D91" s="4"/>
      <c r="E91" s="4"/>
      <c r="F91" s="4"/>
      <c r="G91" s="4"/>
      <c r="H91" s="4"/>
      <c r="I91" s="4"/>
    </row>
    <row r="92" spans="1:16" ht="12.75">
      <c r="A92" s="1" t="s">
        <v>66</v>
      </c>
      <c r="B92" s="17">
        <v>205.862022</v>
      </c>
      <c r="C92" s="17">
        <v>461.3394823</v>
      </c>
      <c r="D92" s="14">
        <v>1066.816018</v>
      </c>
      <c r="E92" s="14">
        <v>1633.10476582</v>
      </c>
      <c r="F92" s="14">
        <v>1652.11000209</v>
      </c>
      <c r="G92" s="14">
        <v>1564.1477158999999</v>
      </c>
      <c r="H92" s="14">
        <v>1142.5369606900001</v>
      </c>
      <c r="I92" s="14">
        <v>1154.2737395299998</v>
      </c>
      <c r="J92" s="14">
        <v>1171.428908</v>
      </c>
      <c r="K92" s="14">
        <v>1213.644077</v>
      </c>
      <c r="L92" s="14">
        <v>1143.005148</v>
      </c>
      <c r="M92" s="14">
        <v>1124</v>
      </c>
      <c r="N92" s="14">
        <v>1020</v>
      </c>
      <c r="O92" s="14">
        <v>941</v>
      </c>
      <c r="P92" s="10">
        <v>979</v>
      </c>
    </row>
    <row r="93" spans="1:16" ht="12.75">
      <c r="A93" s="1" t="s">
        <v>67</v>
      </c>
      <c r="B93" s="17"/>
      <c r="C93" s="17"/>
      <c r="D93" s="17"/>
      <c r="E93" s="14">
        <v>53.31557269</v>
      </c>
      <c r="F93" s="14">
        <v>550.6472712</v>
      </c>
      <c r="G93" s="14">
        <v>645.67344967</v>
      </c>
      <c r="H93" s="14">
        <v>561.2112985599999</v>
      </c>
      <c r="I93" s="14">
        <v>558.72029168</v>
      </c>
      <c r="J93" s="14">
        <v>555.5247211</v>
      </c>
      <c r="K93" s="14">
        <v>559.393043397</v>
      </c>
      <c r="L93" s="14">
        <v>445.52981724</v>
      </c>
      <c r="M93" s="14">
        <v>337.351342858</v>
      </c>
      <c r="N93" s="14">
        <v>204</v>
      </c>
      <c r="O93" s="14">
        <v>108</v>
      </c>
      <c r="P93" s="10">
        <v>137</v>
      </c>
    </row>
    <row r="94" ht="12.75">
      <c r="A94" s="1"/>
    </row>
    <row r="95" spans="1:16" ht="12.75">
      <c r="A95" s="13" t="s">
        <v>83</v>
      </c>
      <c r="B95" s="10"/>
      <c r="C95" s="10"/>
      <c r="D95" s="10"/>
      <c r="E95" s="10"/>
      <c r="F95" s="10"/>
      <c r="G95" s="10">
        <v>173.0485575</v>
      </c>
      <c r="H95" s="10">
        <v>165.49691967999996</v>
      </c>
      <c r="I95" s="10">
        <v>164.824167951</v>
      </c>
      <c r="J95" s="10">
        <v>153.051013075</v>
      </c>
      <c r="K95" s="10">
        <v>142.28698579399997</v>
      </c>
      <c r="L95" s="10">
        <v>138.586851422</v>
      </c>
      <c r="M95" s="10">
        <v>126.81369658499999</v>
      </c>
      <c r="N95" s="10">
        <v>106.3</v>
      </c>
      <c r="O95" s="10">
        <v>104</v>
      </c>
      <c r="P95" s="10">
        <v>130</v>
      </c>
    </row>
    <row r="96" ht="12.75">
      <c r="A96" s="1"/>
    </row>
    <row r="97" ht="12.75">
      <c r="A97" s="1"/>
    </row>
    <row r="98" spans="1:16" ht="12.75">
      <c r="A98" s="4" t="s">
        <v>70</v>
      </c>
      <c r="B98" s="8">
        <f>SUM(B7,B74,B80,B86,B90)</f>
        <v>39050.01263596331</v>
      </c>
      <c r="C98" s="8">
        <f>SUM(C7,C74,C80,C86,C90)</f>
        <v>38656.057900728534</v>
      </c>
      <c r="D98" s="8">
        <f>SUM(D7,D74,D80,D86,D90)</f>
        <v>37307.133338224034</v>
      </c>
      <c r="E98" s="8">
        <f aca="true" t="shared" si="12" ref="E98:P98">SUM(E7,E74,E80,E86,E90,E95)</f>
        <v>37280.32734187267</v>
      </c>
      <c r="F98" s="8">
        <f t="shared" si="12"/>
        <v>41306.9186793891</v>
      </c>
      <c r="G98" s="8">
        <f t="shared" si="12"/>
        <v>43853.36861945169</v>
      </c>
      <c r="H98" s="8">
        <f t="shared" si="12"/>
        <v>46641.102115493006</v>
      </c>
      <c r="I98" s="8">
        <f t="shared" si="12"/>
        <v>49782.45272313905</v>
      </c>
      <c r="J98" s="8">
        <f t="shared" si="12"/>
        <v>53950.27611342389</v>
      </c>
      <c r="K98" s="8">
        <f t="shared" si="12"/>
        <v>56159.1914267557</v>
      </c>
      <c r="L98" s="8">
        <f t="shared" si="12"/>
        <v>62418.491090174786</v>
      </c>
      <c r="M98" s="8">
        <f t="shared" si="12"/>
        <v>62334.2192028666</v>
      </c>
      <c r="N98" s="8">
        <f t="shared" si="12"/>
        <v>64186.42999999999</v>
      </c>
      <c r="O98" s="8">
        <f t="shared" si="12"/>
        <v>64187</v>
      </c>
      <c r="P98" s="8">
        <f t="shared" si="12"/>
        <v>66345</v>
      </c>
    </row>
    <row r="100" spans="1:11" ht="12.75">
      <c r="A100" s="1" t="s">
        <v>71</v>
      </c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2.75">
      <c r="A101" s="1" t="s">
        <v>72</v>
      </c>
      <c r="F101" s="10"/>
      <c r="G101" s="10"/>
      <c r="H101" s="10"/>
      <c r="I101" s="10"/>
      <c r="J101" s="10"/>
      <c r="K101" s="10"/>
    </row>
    <row r="102" ht="12.75">
      <c r="A102" s="1" t="s">
        <v>73</v>
      </c>
    </row>
    <row r="103" ht="12.75">
      <c r="A103" s="7" t="s">
        <v>74</v>
      </c>
    </row>
    <row r="104" ht="12.75">
      <c r="A104" s="1" t="s">
        <v>75</v>
      </c>
    </row>
    <row r="105" ht="12.75">
      <c r="A105" s="7" t="s">
        <v>85</v>
      </c>
    </row>
    <row r="106" spans="1:2" ht="12.75">
      <c r="A106" s="1" t="s">
        <v>84</v>
      </c>
      <c r="B106"/>
    </row>
    <row r="107" ht="12.75">
      <c r="A107" s="1" t="s">
        <v>90</v>
      </c>
    </row>
    <row r="109" ht="12.75">
      <c r="A109" s="1" t="s">
        <v>76</v>
      </c>
    </row>
    <row r="110" ht="12.75">
      <c r="A110" s="1" t="s">
        <v>77</v>
      </c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