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10" windowHeight="1266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<sst xmlns="http://schemas.openxmlformats.org/spreadsheetml/2006/main" count="37" uniqueCount="35">
  <si>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Tietoja lainattaessa lähteenä mainittava Tilastokeskus/ Taloudelliset olot</t>
  </si>
  <si>
    <t>milj.euroa</t>
  </si>
  <si>
    <r>
      <t xml:space="preserve">1000 + 4000 Tulo-ja omaisuusverot </t>
    </r>
    <r>
      <rPr>
        <b/>
        <vertAlign val="superscript"/>
        <sz val="11"/>
        <color indexed="8"/>
        <rFont val="Arial"/>
        <family val="2"/>
      </rPr>
      <t xml:space="preserve">  </t>
    </r>
    <r>
      <rPr>
        <vertAlign val="superscript"/>
        <sz val="11"/>
        <color indexed="8"/>
        <rFont val="Arial"/>
        <family val="2"/>
      </rPr>
      <t>1)</t>
    </r>
  </si>
  <si>
    <t xml:space="preserve">      - Valtio</t>
  </si>
  <si>
    <t xml:space="preserve">      - Kunnat</t>
  </si>
  <si>
    <r>
      <t xml:space="preserve">2000 + 3000 Sosiaaliturvamaksut </t>
    </r>
    <r>
      <rPr>
        <b/>
        <vertAlign val="superscript"/>
        <sz val="11"/>
        <color indexed="8"/>
        <rFont val="Arial"/>
        <family val="2"/>
      </rPr>
      <t xml:space="preserve">  </t>
    </r>
    <r>
      <rPr>
        <vertAlign val="superscript"/>
        <sz val="11"/>
        <color indexed="8"/>
        <rFont val="Arial"/>
        <family val="2"/>
      </rPr>
      <t>1)</t>
    </r>
  </si>
  <si>
    <t xml:space="preserve">      - Työeläkemaksut</t>
  </si>
  <si>
    <t xml:space="preserve">          - Työnantajat</t>
  </si>
  <si>
    <t xml:space="preserve">          - Vakuutetut</t>
  </si>
  <si>
    <t xml:space="preserve">      - Muut sosiaaliturvamaksut</t>
  </si>
  <si>
    <t xml:space="preserve"> 6000 Muut verot</t>
  </si>
  <si>
    <t>VEROT JA PAKOLLISET SOSIAALITURVAMAKSUT YHTEENSÄ</t>
  </si>
  <si>
    <t xml:space="preserve"> Valtio</t>
  </si>
  <si>
    <t xml:space="preserve"> Kunnat</t>
  </si>
  <si>
    <t xml:space="preserve"> Sosiaaliturvarahastot</t>
  </si>
  <si>
    <t xml:space="preserve"> Euroopan unioni</t>
  </si>
  <si>
    <t>VEROASTE %</t>
  </si>
  <si>
    <t xml:space="preserve"> Valtio %</t>
  </si>
  <si>
    <t xml:space="preserve"> Kunnat %</t>
  </si>
  <si>
    <t xml:space="preserve"> Sosiaaliturvarahastot %</t>
  </si>
  <si>
    <t xml:space="preserve"> Euroopan unioni %</t>
  </si>
  <si>
    <r>
      <t xml:space="preserve">1000 + 4000 Tulo-ja omaisuusverot % </t>
    </r>
    <r>
      <rPr>
        <b/>
        <i/>
        <vertAlign val="superscript"/>
        <sz val="11"/>
        <color indexed="8"/>
        <rFont val="Arial"/>
        <family val="2"/>
      </rPr>
      <t xml:space="preserve">  1)</t>
    </r>
  </si>
  <si>
    <r>
      <t xml:space="preserve">2000 + 3000 Sosiaaliturvamaksut %   </t>
    </r>
    <r>
      <rPr>
        <b/>
        <i/>
        <vertAlign val="superscript"/>
        <sz val="11"/>
        <color indexed="8"/>
        <rFont val="Arial"/>
        <family val="2"/>
      </rPr>
      <t>1)</t>
    </r>
  </si>
  <si>
    <t xml:space="preserve">      - Työeläkemaksut %</t>
  </si>
  <si>
    <t xml:space="preserve">      - Muut sosiaaliturvamaksut %</t>
  </si>
  <si>
    <t>6000 Muut verot %</t>
  </si>
  <si>
    <r>
      <t xml:space="preserve">1) </t>
    </r>
    <r>
      <rPr>
        <sz val="11"/>
        <color indexed="8"/>
        <rFont val="Arial"/>
        <family val="2"/>
      </rPr>
      <t xml:space="preserve"> KEVA- ja SAVA-maksut on luokiteltu sosiaaliturvamaksuihin.</t>
    </r>
  </si>
  <si>
    <t>BRUTTOKANSANTUOTE, MH</t>
  </si>
  <si>
    <r>
      <t>2)</t>
    </r>
    <r>
      <rPr>
        <sz val="11"/>
        <color indexed="8"/>
        <rFont val="Arial"/>
        <family val="2"/>
      </rPr>
      <t xml:space="preserve"> Sisältää EU-tullit.</t>
    </r>
  </si>
  <si>
    <r>
      <t xml:space="preserve">5000 Tavaroista ja palveluista maksetut verot %   </t>
    </r>
    <r>
      <rPr>
        <b/>
        <i/>
        <vertAlign val="superscript"/>
        <sz val="11"/>
        <color indexed="8"/>
        <rFont val="Arial"/>
        <family val="2"/>
      </rPr>
      <t>2)</t>
    </r>
  </si>
  <si>
    <r>
      <t xml:space="preserve"> 5000 Tavaroista ja palveluista maksetut verot   </t>
    </r>
    <r>
      <rPr>
        <b/>
        <vertAlign val="superscript"/>
        <sz val="11"/>
        <color indexed="8"/>
        <rFont val="Arial"/>
        <family val="2"/>
      </rPr>
      <t>2)</t>
    </r>
  </si>
  <si>
    <t xml:space="preserve">VEROASTE  OECD:N  VEROTILASTON MUKAAN      </t>
  </si>
  <si>
    <t>2007*</t>
  </si>
  <si>
    <t>*=ennakkotieto</t>
  </si>
  <si>
    <t>2006*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</si>
</sst>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</numFmts>
  <fonts count="12">
    <font>
      <sz val="10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Helvetica"/>
      <family val="2"/>
    </font>
    <font>
      <b/>
      <i/>
      <sz val="14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b/>
      <i/>
      <vertAlign val="superscript"/>
      <sz val="11"/>
      <color indexed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 quotePrefix="1">
      <alignment horizontal="left"/>
    </xf>
    <xf numFmtId="0" fontId="3" fillId="0" borderId="0" xfId="0" applyFont="1" applyAlignment="1">
      <alignment/>
    </xf>
    <xf numFmtId="14" fontId="1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7"/>
  <sheetViews>
    <sheetView tabSelected="1" zoomScale="75" zoomScaleNormal="75" workbookViewId="0" topLeftCell="N1">
      <selection activeCell="AG11" sqref="AG11"/>
    </sheetView>
  </sheetViews>
  <sheetFormatPr defaultColWidth="9.140625" defaultRowHeight="12.75"/>
  <cols>
    <col min="1" max="1" width="55.421875" style="0" customWidth="1"/>
  </cols>
  <sheetData>
    <row r="1" ht="14.25">
      <c r="A1" s="1"/>
    </row>
    <row r="2" ht="15">
      <c r="A2" s="2"/>
    </row>
    <row r="3" ht="15">
      <c r="A3" s="2"/>
    </row>
    <row r="4" ht="15.75">
      <c r="A4" s="3" t="s">
        <v>0</v>
      </c>
    </row>
    <row r="5" ht="14.25">
      <c r="A5" s="4">
        <v>39507</v>
      </c>
    </row>
    <row r="6" ht="14.25">
      <c r="A6" s="4"/>
    </row>
    <row r="7" ht="18.75">
      <c r="A7" s="5" t="s">
        <v>31</v>
      </c>
    </row>
    <row r="8" ht="15">
      <c r="A8" s="6" t="s">
        <v>1</v>
      </c>
    </row>
    <row r="9" ht="15">
      <c r="A9" s="6"/>
    </row>
    <row r="10" spans="1:34" ht="15">
      <c r="A10" s="6"/>
      <c r="B10" s="6">
        <v>1975</v>
      </c>
      <c r="C10" s="6">
        <v>1976</v>
      </c>
      <c r="D10" s="6">
        <v>1977</v>
      </c>
      <c r="E10" s="6">
        <v>1978</v>
      </c>
      <c r="F10" s="6">
        <v>1979</v>
      </c>
      <c r="G10" s="6">
        <v>1980</v>
      </c>
      <c r="H10" s="6">
        <v>1981</v>
      </c>
      <c r="I10" s="6">
        <v>1982</v>
      </c>
      <c r="J10" s="6">
        <v>1983</v>
      </c>
      <c r="K10" s="6">
        <v>1984</v>
      </c>
      <c r="L10" s="6">
        <v>1985</v>
      </c>
      <c r="M10" s="6">
        <v>1986</v>
      </c>
      <c r="N10" s="6">
        <v>1987</v>
      </c>
      <c r="O10" s="6">
        <v>1988</v>
      </c>
      <c r="P10" s="6">
        <v>1989</v>
      </c>
      <c r="Q10" s="6">
        <v>1990</v>
      </c>
      <c r="R10" s="6">
        <v>1991</v>
      </c>
      <c r="S10" s="6">
        <v>1992</v>
      </c>
      <c r="T10" s="6">
        <v>1993</v>
      </c>
      <c r="U10" s="6">
        <v>1994</v>
      </c>
      <c r="V10" s="16">
        <v>1995</v>
      </c>
      <c r="W10" s="16">
        <v>1996</v>
      </c>
      <c r="X10" s="16">
        <v>1997</v>
      </c>
      <c r="Y10" s="17">
        <v>1998</v>
      </c>
      <c r="Z10" s="17">
        <v>1999</v>
      </c>
      <c r="AA10" s="17">
        <v>2000</v>
      </c>
      <c r="AB10" s="18">
        <v>2001</v>
      </c>
      <c r="AC10" s="18">
        <v>2002</v>
      </c>
      <c r="AD10" s="18">
        <v>2003</v>
      </c>
      <c r="AE10" s="18">
        <v>2004</v>
      </c>
      <c r="AF10" s="18">
        <v>2005</v>
      </c>
      <c r="AG10" s="18" t="s">
        <v>34</v>
      </c>
      <c r="AH10" s="18" t="s">
        <v>32</v>
      </c>
    </row>
    <row r="11" spans="1:34" ht="17.25">
      <c r="A11" s="7" t="s">
        <v>2</v>
      </c>
      <c r="B11" s="15">
        <f>SUM(B12:B13)</f>
        <v>2977.9719359219</v>
      </c>
      <c r="C11" s="15">
        <f aca="true" t="shared" si="0" ref="C11:V11">SUM(C12:C13)</f>
        <v>3931.6066072058998</v>
      </c>
      <c r="D11" s="15">
        <f t="shared" si="0"/>
        <v>4043.2833900779005</v>
      </c>
      <c r="E11" s="15">
        <f t="shared" si="0"/>
        <v>3871.2271409854</v>
      </c>
      <c r="F11" s="15">
        <f t="shared" si="0"/>
        <v>4189.6068857124</v>
      </c>
      <c r="G11" s="15">
        <f t="shared" si="0"/>
        <v>4874.1897715224</v>
      </c>
      <c r="H11" s="15">
        <f t="shared" si="0"/>
        <v>6076.021087821999</v>
      </c>
      <c r="I11" s="15">
        <f t="shared" si="0"/>
        <v>6762.621304254</v>
      </c>
      <c r="J11" s="15">
        <f t="shared" si="0"/>
        <v>7586.663126359999</v>
      </c>
      <c r="K11" s="15">
        <f t="shared" si="0"/>
        <v>8760.292873347</v>
      </c>
      <c r="L11" s="15">
        <f t="shared" si="0"/>
        <v>9925.718058088</v>
      </c>
      <c r="M11" s="15">
        <f t="shared" si="0"/>
        <v>11284.110321983002</v>
      </c>
      <c r="N11" s="15">
        <f t="shared" si="0"/>
        <v>11023.009920379</v>
      </c>
      <c r="O11" s="15">
        <f t="shared" si="0"/>
        <v>13689.883664664801</v>
      </c>
      <c r="P11" s="15">
        <f t="shared" si="0"/>
        <v>15048.681322973898</v>
      </c>
      <c r="Q11" s="15">
        <f t="shared" si="0"/>
        <v>16278.967930862</v>
      </c>
      <c r="R11" s="15">
        <f t="shared" si="0"/>
        <v>15576.5984223245</v>
      </c>
      <c r="S11" s="15">
        <f t="shared" si="0"/>
        <v>14277.5766037379</v>
      </c>
      <c r="T11" s="15">
        <f t="shared" si="0"/>
        <v>13593.1210682296</v>
      </c>
      <c r="U11" s="15">
        <f t="shared" si="0"/>
        <v>15462.7349376735</v>
      </c>
      <c r="V11" s="15">
        <f t="shared" si="0"/>
        <v>16826.243371395998</v>
      </c>
      <c r="W11" s="15">
        <f aca="true" t="shared" si="1" ref="W11:AD11">SUM(W12:W13)</f>
        <v>19091.244255931</v>
      </c>
      <c r="X11" s="15">
        <f t="shared" si="1"/>
        <v>20225.630009515</v>
      </c>
      <c r="Y11" s="15">
        <f t="shared" si="1"/>
        <v>22531.213300744297</v>
      </c>
      <c r="Z11" s="15">
        <f t="shared" si="1"/>
        <v>23145.585151199004</v>
      </c>
      <c r="AA11" s="15">
        <f t="shared" si="1"/>
        <v>28429.143410438</v>
      </c>
      <c r="AB11" s="15">
        <f t="shared" si="1"/>
        <v>26912.186488391504</v>
      </c>
      <c r="AC11" s="15">
        <f t="shared" si="1"/>
        <v>27585.7</v>
      </c>
      <c r="AD11" s="15">
        <f t="shared" si="1"/>
        <v>26365</v>
      </c>
      <c r="AE11" s="15">
        <f>SUM(AE12:AE13)</f>
        <v>27236</v>
      </c>
      <c r="AF11" s="15">
        <f>SUM(AF12:AF13)</f>
        <v>28353</v>
      </c>
      <c r="AG11" s="15">
        <f>SUM(AG12:AG13)</f>
        <v>29492</v>
      </c>
      <c r="AH11" s="15">
        <f>SUM(AH12:AH13)</f>
        <v>32368</v>
      </c>
    </row>
    <row r="12" spans="1:34" ht="14.25">
      <c r="A12" s="1" t="s">
        <v>3</v>
      </c>
      <c r="B12" s="22">
        <v>1430.811200579</v>
      </c>
      <c r="C12" s="22">
        <v>2082.043979871</v>
      </c>
      <c r="D12" s="22">
        <v>1940.261557211</v>
      </c>
      <c r="E12" s="22">
        <v>1749.2000728279997</v>
      </c>
      <c r="F12" s="22">
        <v>1805.3748400629997</v>
      </c>
      <c r="G12" s="22">
        <v>2295.196107035</v>
      </c>
      <c r="H12" s="22">
        <v>2912.242567131999</v>
      </c>
      <c r="I12" s="22">
        <v>3150.8199998840005</v>
      </c>
      <c r="J12" s="22">
        <v>3606.2485175919996</v>
      </c>
      <c r="K12" s="22">
        <v>4199.694065917</v>
      </c>
      <c r="L12" s="22">
        <v>4827.0133356179995</v>
      </c>
      <c r="M12" s="22">
        <v>5715.006399563002</v>
      </c>
      <c r="N12" s="22">
        <v>5182.1777984089995</v>
      </c>
      <c r="O12" s="22">
        <v>6943.529558034801</v>
      </c>
      <c r="P12" s="22">
        <v>7623.352557633898</v>
      </c>
      <c r="Q12" s="22">
        <v>7901.022750452001</v>
      </c>
      <c r="R12" s="22">
        <v>7509.2963417845</v>
      </c>
      <c r="S12" s="22">
        <v>6356.9252676979</v>
      </c>
      <c r="T12" s="22">
        <v>5699.3889277896</v>
      </c>
      <c r="U12" s="22">
        <v>6447.5257034135</v>
      </c>
      <c r="V12" s="22">
        <v>7071.680012396</v>
      </c>
      <c r="W12" s="22">
        <v>8476.399653981</v>
      </c>
      <c r="X12" s="22">
        <v>9427.589210849</v>
      </c>
      <c r="Y12" s="22">
        <v>10796.455751764299</v>
      </c>
      <c r="Z12" s="22">
        <v>10975.338604539003</v>
      </c>
      <c r="AA12" s="22">
        <v>14969.500032238</v>
      </c>
      <c r="AB12" s="22">
        <v>13129.858667401502</v>
      </c>
      <c r="AC12" s="22">
        <v>13838.7</v>
      </c>
      <c r="AD12" s="22">
        <v>12856</v>
      </c>
      <c r="AE12" s="22">
        <v>13487</v>
      </c>
      <c r="AF12" s="22">
        <v>14054</v>
      </c>
      <c r="AG12" s="22">
        <v>14225</v>
      </c>
      <c r="AH12" s="22">
        <v>15922</v>
      </c>
    </row>
    <row r="13" spans="1:34" ht="14.25">
      <c r="A13" s="1" t="s">
        <v>4</v>
      </c>
      <c r="B13" s="22">
        <v>1547.1607353429</v>
      </c>
      <c r="C13" s="22">
        <v>1849.5626273348998</v>
      </c>
      <c r="D13" s="22">
        <v>2103.0218328669002</v>
      </c>
      <c r="E13" s="22">
        <v>2122.0270681574</v>
      </c>
      <c r="F13" s="22">
        <v>2384.2320456494003</v>
      </c>
      <c r="G13" s="22">
        <v>2578.9936644874</v>
      </c>
      <c r="H13" s="22">
        <v>3163.77852069</v>
      </c>
      <c r="I13" s="22">
        <v>3611.80130437</v>
      </c>
      <c r="J13" s="22">
        <v>3980.414608768</v>
      </c>
      <c r="K13" s="22">
        <v>4560.598807429999</v>
      </c>
      <c r="L13" s="22">
        <v>5098.70472247</v>
      </c>
      <c r="M13" s="22">
        <v>5569.10392242</v>
      </c>
      <c r="N13" s="22">
        <v>5840.83212197</v>
      </c>
      <c r="O13" s="22">
        <v>6746.35410663</v>
      </c>
      <c r="P13" s="22">
        <v>7425.32876534</v>
      </c>
      <c r="Q13" s="22">
        <v>8377.945180409999</v>
      </c>
      <c r="R13" s="22">
        <v>8067.30208054</v>
      </c>
      <c r="S13" s="22">
        <v>7920.65133604</v>
      </c>
      <c r="T13" s="22">
        <v>7893.73214044</v>
      </c>
      <c r="U13" s="22">
        <v>9015.209234259999</v>
      </c>
      <c r="V13" s="22">
        <v>9754.563358999998</v>
      </c>
      <c r="W13" s="22">
        <v>10614.84460195</v>
      </c>
      <c r="X13" s="22">
        <v>10798.040798666001</v>
      </c>
      <c r="Y13" s="22">
        <v>11734.75754898</v>
      </c>
      <c r="Z13" s="22">
        <v>12170.24654666</v>
      </c>
      <c r="AA13" s="22">
        <v>13459.643378199999</v>
      </c>
      <c r="AB13" s="22">
        <v>13782.327820990002</v>
      </c>
      <c r="AC13" s="22">
        <v>13747</v>
      </c>
      <c r="AD13" s="22">
        <v>13509</v>
      </c>
      <c r="AE13" s="22">
        <v>13749</v>
      </c>
      <c r="AF13" s="22">
        <v>14299</v>
      </c>
      <c r="AG13" s="22">
        <v>15267</v>
      </c>
      <c r="AH13" s="22">
        <v>16446</v>
      </c>
    </row>
    <row r="14" spans="1:34" ht="14.25">
      <c r="A14" s="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ht="17.25">
      <c r="A15" s="6" t="s">
        <v>5</v>
      </c>
      <c r="B15" s="15">
        <f>B16+B19</f>
        <v>1500.2192009999999</v>
      </c>
      <c r="C15" s="15">
        <f aca="true" t="shared" si="2" ref="C15:AD15">C16+C19</f>
        <v>1846.5439013</v>
      </c>
      <c r="D15" s="15">
        <f t="shared" si="2"/>
        <v>2129.4487338</v>
      </c>
      <c r="E15" s="15">
        <f t="shared" si="2"/>
        <v>2056.8985322</v>
      </c>
      <c r="F15" s="15">
        <f t="shared" si="2"/>
        <v>2338.9257753</v>
      </c>
      <c r="G15" s="15">
        <f t="shared" si="2"/>
        <v>2797.52805459</v>
      </c>
      <c r="H15" s="15">
        <f t="shared" si="2"/>
        <v>3237.754899735</v>
      </c>
      <c r="I15" s="15">
        <f t="shared" si="2"/>
        <v>3385.1681879264997</v>
      </c>
      <c r="J15" s="15">
        <f t="shared" si="2"/>
        <v>3594.1681879264997</v>
      </c>
      <c r="K15" s="15">
        <f t="shared" si="2"/>
        <v>4228.75624356</v>
      </c>
      <c r="L15" s="15">
        <f t="shared" si="2"/>
        <v>5117.8540987</v>
      </c>
      <c r="M15" s="15">
        <f t="shared" si="2"/>
        <v>5479.8409396323</v>
      </c>
      <c r="N15" s="15">
        <f t="shared" si="2"/>
        <v>5893</v>
      </c>
      <c r="O15" s="15">
        <f t="shared" si="2"/>
        <v>7294</v>
      </c>
      <c r="P15" s="15">
        <f t="shared" si="2"/>
        <v>8274.94134278</v>
      </c>
      <c r="Q15" s="15">
        <f t="shared" si="2"/>
        <v>10011.610287446</v>
      </c>
      <c r="R15" s="15">
        <f t="shared" si="2"/>
        <v>10737.699852699001</v>
      </c>
      <c r="S15" s="15">
        <f t="shared" si="2"/>
        <v>11134.627477728</v>
      </c>
      <c r="T15" s="15">
        <f t="shared" si="2"/>
        <v>11847.521446543</v>
      </c>
      <c r="U15" s="15">
        <f t="shared" si="2"/>
        <v>13107.143403736</v>
      </c>
      <c r="V15" s="15">
        <f t="shared" si="2"/>
        <v>13517.53337778</v>
      </c>
      <c r="W15" s="15">
        <f t="shared" si="2"/>
        <v>13487.589894858998</v>
      </c>
      <c r="X15" s="15">
        <f t="shared" si="2"/>
        <v>13764.629294823</v>
      </c>
      <c r="Y15" s="15">
        <f t="shared" si="2"/>
        <v>14711.861688413</v>
      </c>
      <c r="Z15" s="15">
        <f t="shared" si="2"/>
        <v>15442.489839628</v>
      </c>
      <c r="AA15" s="15">
        <f t="shared" si="2"/>
        <v>15756.238350010999</v>
      </c>
      <c r="AB15" s="15">
        <f t="shared" si="2"/>
        <v>16781.069208037</v>
      </c>
      <c r="AC15" s="15">
        <f t="shared" si="2"/>
        <v>17041.73</v>
      </c>
      <c r="AD15" s="15">
        <f t="shared" si="2"/>
        <v>17155</v>
      </c>
      <c r="AE15" s="15">
        <f>AE16+AE19</f>
        <v>17766</v>
      </c>
      <c r="AF15" s="15">
        <f>AF16+AF19</f>
        <v>18888</v>
      </c>
      <c r="AG15" s="15">
        <f>AG16+AG19</f>
        <v>20281</v>
      </c>
      <c r="AH15" s="15">
        <f>AH16+AH19</f>
        <v>21327</v>
      </c>
    </row>
    <row r="16" spans="1:34" ht="14.25">
      <c r="A16" s="8" t="s">
        <v>6</v>
      </c>
      <c r="B16" s="19">
        <f>SUM(B17:B18)</f>
        <v>453</v>
      </c>
      <c r="C16" s="19">
        <f aca="true" t="shared" si="3" ref="C16:AD16">SUM(C17:C18)</f>
        <v>614</v>
      </c>
      <c r="D16" s="19">
        <f t="shared" si="3"/>
        <v>815</v>
      </c>
      <c r="E16" s="19">
        <f t="shared" si="3"/>
        <v>751</v>
      </c>
      <c r="F16" s="19">
        <f t="shared" si="3"/>
        <v>978</v>
      </c>
      <c r="G16" s="19">
        <f t="shared" si="3"/>
        <v>1289</v>
      </c>
      <c r="H16" s="19">
        <f t="shared" si="3"/>
        <v>1566</v>
      </c>
      <c r="I16" s="19">
        <f t="shared" si="3"/>
        <v>1543</v>
      </c>
      <c r="J16" s="19">
        <f t="shared" si="3"/>
        <v>1581</v>
      </c>
      <c r="K16" s="19">
        <f t="shared" si="3"/>
        <v>1725</v>
      </c>
      <c r="L16" s="19">
        <f t="shared" si="3"/>
        <v>2073</v>
      </c>
      <c r="M16" s="19">
        <f t="shared" si="3"/>
        <v>2357</v>
      </c>
      <c r="N16" s="19">
        <f t="shared" si="3"/>
        <v>2661</v>
      </c>
      <c r="O16" s="19">
        <f t="shared" si="3"/>
        <v>3779</v>
      </c>
      <c r="P16" s="19">
        <f t="shared" si="3"/>
        <v>4528</v>
      </c>
      <c r="Q16" s="19">
        <f t="shared" si="3"/>
        <v>6043.664948846</v>
      </c>
      <c r="R16" s="19">
        <f t="shared" si="3"/>
        <v>6990.058411199001</v>
      </c>
      <c r="S16" s="19">
        <f t="shared" si="3"/>
        <v>6110.435555128</v>
      </c>
      <c r="T16" s="19">
        <f t="shared" si="3"/>
        <v>6476.457816533</v>
      </c>
      <c r="U16" s="19">
        <f t="shared" si="3"/>
        <v>6845.416794846</v>
      </c>
      <c r="V16" s="19">
        <f t="shared" si="3"/>
        <v>7641.68662701</v>
      </c>
      <c r="W16" s="19">
        <f t="shared" si="3"/>
        <v>8198.152287408999</v>
      </c>
      <c r="X16" s="19">
        <f t="shared" si="3"/>
        <v>8730.635263613</v>
      </c>
      <c r="Y16" s="19">
        <f t="shared" si="3"/>
        <v>9598.908059313</v>
      </c>
      <c r="Z16" s="19">
        <f t="shared" si="3"/>
        <v>10280.452719231</v>
      </c>
      <c r="AA16" s="19">
        <f t="shared" si="3"/>
        <v>10718.703384770999</v>
      </c>
      <c r="AB16" s="19">
        <f t="shared" si="3"/>
        <v>11806.717865179</v>
      </c>
      <c r="AC16" s="19">
        <f t="shared" si="3"/>
        <v>12526.53</v>
      </c>
      <c r="AD16" s="19">
        <f t="shared" si="3"/>
        <v>12847</v>
      </c>
      <c r="AE16" s="19">
        <f>SUM(AE17:AE18)</f>
        <v>13330</v>
      </c>
      <c r="AF16" s="19">
        <f>SUM(AF17:AF18)</f>
        <v>14013</v>
      </c>
      <c r="AG16" s="19">
        <f>SUM(AG17:AG18)</f>
        <v>14761</v>
      </c>
      <c r="AH16" s="19">
        <f>SUM(AH17:AH18)</f>
        <v>15601</v>
      </c>
    </row>
    <row r="17" spans="1:34" ht="14.25">
      <c r="A17" s="1" t="s">
        <v>7</v>
      </c>
      <c r="B17" s="22">
        <v>415</v>
      </c>
      <c r="C17" s="22">
        <v>561</v>
      </c>
      <c r="D17" s="22">
        <v>746</v>
      </c>
      <c r="E17" s="22">
        <v>677</v>
      </c>
      <c r="F17" s="22">
        <v>898</v>
      </c>
      <c r="G17" s="22">
        <v>1195</v>
      </c>
      <c r="H17" s="22">
        <v>1413</v>
      </c>
      <c r="I17" s="22">
        <v>1399</v>
      </c>
      <c r="J17" s="22">
        <v>1438</v>
      </c>
      <c r="K17" s="22">
        <v>1568</v>
      </c>
      <c r="L17" s="22">
        <v>1894</v>
      </c>
      <c r="M17" s="22">
        <v>2146</v>
      </c>
      <c r="N17" s="22">
        <v>2418</v>
      </c>
      <c r="O17" s="22">
        <v>3498</v>
      </c>
      <c r="P17" s="22">
        <v>4184</v>
      </c>
      <c r="Q17" s="22">
        <v>5626.895267090999</v>
      </c>
      <c r="R17" s="22">
        <v>6525.186982433001</v>
      </c>
      <c r="S17" s="22">
        <v>5660.869227671</v>
      </c>
      <c r="T17" s="22">
        <v>5060.10195534</v>
      </c>
      <c r="U17" s="22">
        <v>5369.063176436</v>
      </c>
      <c r="V17" s="22">
        <v>5952.170717804001</v>
      </c>
      <c r="W17" s="22">
        <v>6318.820397037</v>
      </c>
      <c r="X17" s="22">
        <v>6664.782962119999</v>
      </c>
      <c r="Y17" s="22">
        <v>7315.01204913</v>
      </c>
      <c r="Z17" s="22">
        <v>7861.489866855</v>
      </c>
      <c r="AA17" s="22">
        <v>8022.749098227</v>
      </c>
      <c r="AB17" s="22">
        <v>8948.863939437</v>
      </c>
      <c r="AC17" s="22">
        <v>9551.93</v>
      </c>
      <c r="AD17" s="22">
        <v>9699</v>
      </c>
      <c r="AE17" s="22">
        <v>10098</v>
      </c>
      <c r="AF17" s="22">
        <v>10561</v>
      </c>
      <c r="AG17" s="22">
        <v>11172</v>
      </c>
      <c r="AH17" s="22">
        <v>11826</v>
      </c>
    </row>
    <row r="18" spans="1:34" ht="14.25">
      <c r="A18" s="1" t="s">
        <v>8</v>
      </c>
      <c r="B18" s="22">
        <v>38</v>
      </c>
      <c r="C18" s="22">
        <v>53</v>
      </c>
      <c r="D18" s="22">
        <v>69</v>
      </c>
      <c r="E18" s="22">
        <v>74</v>
      </c>
      <c r="F18" s="22">
        <v>80</v>
      </c>
      <c r="G18" s="22">
        <v>94</v>
      </c>
      <c r="H18" s="22">
        <v>153</v>
      </c>
      <c r="I18" s="22">
        <v>144</v>
      </c>
      <c r="J18" s="22">
        <v>143</v>
      </c>
      <c r="K18" s="22">
        <v>157</v>
      </c>
      <c r="L18" s="22">
        <v>179</v>
      </c>
      <c r="M18" s="22">
        <v>211</v>
      </c>
      <c r="N18" s="22">
        <v>243</v>
      </c>
      <c r="O18" s="22">
        <v>281</v>
      </c>
      <c r="P18" s="22">
        <v>344</v>
      </c>
      <c r="Q18" s="22">
        <v>416.769681755</v>
      </c>
      <c r="R18" s="22">
        <v>464.871428766</v>
      </c>
      <c r="S18" s="22">
        <v>449.566327457</v>
      </c>
      <c r="T18" s="22">
        <v>1416.355861193</v>
      </c>
      <c r="U18" s="22">
        <v>1476.35361841</v>
      </c>
      <c r="V18" s="22">
        <v>1689.5159092059998</v>
      </c>
      <c r="W18" s="22">
        <v>1879.3318903719994</v>
      </c>
      <c r="X18" s="22">
        <v>2065.8523014929997</v>
      </c>
      <c r="Y18" s="22">
        <v>2283.8960101830003</v>
      </c>
      <c r="Z18" s="22">
        <v>2418.9628523759993</v>
      </c>
      <c r="AA18" s="22">
        <v>2695.9542865439994</v>
      </c>
      <c r="AB18" s="22">
        <v>2857.8539257420002</v>
      </c>
      <c r="AC18" s="22">
        <v>2974.6</v>
      </c>
      <c r="AD18" s="22">
        <v>3148</v>
      </c>
      <c r="AE18" s="22">
        <v>3232</v>
      </c>
      <c r="AF18" s="22">
        <v>3452</v>
      </c>
      <c r="AG18" s="22">
        <v>3589</v>
      </c>
      <c r="AH18" s="22">
        <v>3775</v>
      </c>
    </row>
    <row r="19" spans="1:34" ht="14.25">
      <c r="A19" s="8" t="s">
        <v>9</v>
      </c>
      <c r="B19" s="19">
        <f>SUM(B20:B21)</f>
        <v>1047.2192009999999</v>
      </c>
      <c r="C19" s="19">
        <f aca="true" t="shared" si="4" ref="C19:AD19">SUM(C20:C21)</f>
        <v>1232.5439013</v>
      </c>
      <c r="D19" s="19">
        <f t="shared" si="4"/>
        <v>1314.4487338</v>
      </c>
      <c r="E19" s="19">
        <f t="shared" si="4"/>
        <v>1305.8985321999999</v>
      </c>
      <c r="F19" s="19">
        <f t="shared" si="4"/>
        <v>1360.9257753</v>
      </c>
      <c r="G19" s="19">
        <f t="shared" si="4"/>
        <v>1508.52805459</v>
      </c>
      <c r="H19" s="19">
        <f t="shared" si="4"/>
        <v>1671.754899735</v>
      </c>
      <c r="I19" s="19">
        <f t="shared" si="4"/>
        <v>1842.1681879265</v>
      </c>
      <c r="J19" s="19">
        <f t="shared" si="4"/>
        <v>2013.1681879265</v>
      </c>
      <c r="K19" s="19">
        <f t="shared" si="4"/>
        <v>2503.7562435600003</v>
      </c>
      <c r="L19" s="19">
        <f t="shared" si="4"/>
        <v>3044.8540986999997</v>
      </c>
      <c r="M19" s="19">
        <f t="shared" si="4"/>
        <v>3122.8409396323</v>
      </c>
      <c r="N19" s="19">
        <f t="shared" si="4"/>
        <v>3232</v>
      </c>
      <c r="O19" s="19">
        <f t="shared" si="4"/>
        <v>3515</v>
      </c>
      <c r="P19" s="19">
        <f t="shared" si="4"/>
        <v>3746.94134278</v>
      </c>
      <c r="Q19" s="19">
        <f t="shared" si="4"/>
        <v>3967.9453386</v>
      </c>
      <c r="R19" s="19">
        <f t="shared" si="4"/>
        <v>3747.6414415</v>
      </c>
      <c r="S19" s="19">
        <f t="shared" si="4"/>
        <v>5024.1919226</v>
      </c>
      <c r="T19" s="19">
        <f t="shared" si="4"/>
        <v>5371.0636300099995</v>
      </c>
      <c r="U19" s="19">
        <f t="shared" si="4"/>
        <v>6261.72660889</v>
      </c>
      <c r="V19" s="19">
        <f t="shared" si="4"/>
        <v>5875.846750770001</v>
      </c>
      <c r="W19" s="19">
        <f t="shared" si="4"/>
        <v>5289.43760745</v>
      </c>
      <c r="X19" s="19">
        <f t="shared" si="4"/>
        <v>5033.99403121</v>
      </c>
      <c r="Y19" s="19">
        <f t="shared" si="4"/>
        <v>5112.9536291</v>
      </c>
      <c r="Z19" s="19">
        <f t="shared" si="4"/>
        <v>5162.037120397</v>
      </c>
      <c r="AA19" s="19">
        <f t="shared" si="4"/>
        <v>5037.53496524</v>
      </c>
      <c r="AB19" s="19">
        <f t="shared" si="4"/>
        <v>4974.351342858</v>
      </c>
      <c r="AC19" s="19">
        <f t="shared" si="4"/>
        <v>4515.2</v>
      </c>
      <c r="AD19" s="19">
        <f t="shared" si="4"/>
        <v>4308</v>
      </c>
      <c r="AE19" s="19">
        <f>SUM(AE20:AE21)</f>
        <v>4436</v>
      </c>
      <c r="AF19" s="19">
        <f>SUM(AF20:AF21)</f>
        <v>4875</v>
      </c>
      <c r="AG19" s="19">
        <f>SUM(AG20:AG21)</f>
        <v>5520</v>
      </c>
      <c r="AH19" s="19">
        <f>SUM(AH20:AH21)</f>
        <v>5726</v>
      </c>
    </row>
    <row r="20" spans="1:34" ht="14.25">
      <c r="A20" s="1" t="s">
        <v>7</v>
      </c>
      <c r="B20" s="22">
        <v>728.219201</v>
      </c>
      <c r="C20" s="22">
        <v>868.5439013</v>
      </c>
      <c r="D20" s="22">
        <v>923.4487338</v>
      </c>
      <c r="E20" s="22">
        <v>980.8985322</v>
      </c>
      <c r="F20" s="22">
        <v>970.9257752999999</v>
      </c>
      <c r="G20" s="22">
        <v>1056.52805459</v>
      </c>
      <c r="H20" s="22">
        <v>1153.754899735</v>
      </c>
      <c r="I20" s="22">
        <v>1288.1681879265</v>
      </c>
      <c r="J20" s="22">
        <v>1410.1681879265</v>
      </c>
      <c r="K20" s="22">
        <v>1666.75624356</v>
      </c>
      <c r="L20" s="22">
        <v>2005.8540987</v>
      </c>
      <c r="M20" s="22">
        <v>2082.8409396323</v>
      </c>
      <c r="N20" s="22">
        <v>2132</v>
      </c>
      <c r="O20" s="22">
        <v>2313</v>
      </c>
      <c r="P20" s="22">
        <v>2526.94134278</v>
      </c>
      <c r="Q20" s="22">
        <v>2499.9453386</v>
      </c>
      <c r="R20" s="22">
        <v>2392.6414415</v>
      </c>
      <c r="S20" s="22">
        <v>2656.1919226</v>
      </c>
      <c r="T20" s="22">
        <v>3325.74805732</v>
      </c>
      <c r="U20" s="22">
        <v>3436.0793376899996</v>
      </c>
      <c r="V20" s="22">
        <v>3520.1733011</v>
      </c>
      <c r="W20" s="22">
        <v>3227.22630889</v>
      </c>
      <c r="X20" s="22">
        <v>3143.27373953</v>
      </c>
      <c r="Y20" s="22">
        <v>3433.428908</v>
      </c>
      <c r="Z20" s="22">
        <v>3475.644077</v>
      </c>
      <c r="AA20" s="22">
        <v>3548.005148</v>
      </c>
      <c r="AB20" s="22">
        <v>3554</v>
      </c>
      <c r="AC20" s="22">
        <v>3255</v>
      </c>
      <c r="AD20" s="22">
        <v>3205</v>
      </c>
      <c r="AE20" s="22">
        <v>3309</v>
      </c>
      <c r="AF20" s="22">
        <v>3566</v>
      </c>
      <c r="AG20" s="22">
        <v>3657</v>
      </c>
      <c r="AH20" s="22">
        <v>3819</v>
      </c>
    </row>
    <row r="21" spans="1:34" ht="14.25">
      <c r="A21" s="1" t="s">
        <v>8</v>
      </c>
      <c r="B21" s="22">
        <v>319</v>
      </c>
      <c r="C21" s="22">
        <v>364</v>
      </c>
      <c r="D21" s="22">
        <v>391</v>
      </c>
      <c r="E21" s="22">
        <v>325</v>
      </c>
      <c r="F21" s="22">
        <v>390</v>
      </c>
      <c r="G21" s="22">
        <v>452</v>
      </c>
      <c r="H21" s="22">
        <v>518</v>
      </c>
      <c r="I21" s="22">
        <v>554</v>
      </c>
      <c r="J21" s="22">
        <v>603</v>
      </c>
      <c r="K21" s="22">
        <v>837</v>
      </c>
      <c r="L21" s="22">
        <v>1039</v>
      </c>
      <c r="M21" s="22">
        <v>1040</v>
      </c>
      <c r="N21" s="22">
        <v>1100</v>
      </c>
      <c r="O21" s="22">
        <v>1202</v>
      </c>
      <c r="P21" s="22">
        <v>1220</v>
      </c>
      <c r="Q21" s="22">
        <v>1468</v>
      </c>
      <c r="R21" s="22">
        <v>1355</v>
      </c>
      <c r="S21" s="22">
        <v>2368</v>
      </c>
      <c r="T21" s="22">
        <v>2045.31557269</v>
      </c>
      <c r="U21" s="22">
        <v>2825.6472712</v>
      </c>
      <c r="V21" s="22">
        <v>2355.67344967</v>
      </c>
      <c r="W21" s="22">
        <v>2062.2112985599997</v>
      </c>
      <c r="X21" s="22">
        <v>1890.72029168</v>
      </c>
      <c r="Y21" s="22">
        <v>1679.5247211</v>
      </c>
      <c r="Z21" s="22">
        <v>1686.393043397</v>
      </c>
      <c r="AA21" s="22">
        <v>1489.52981724</v>
      </c>
      <c r="AB21" s="22">
        <v>1420.3513428580002</v>
      </c>
      <c r="AC21" s="22">
        <v>1260.2</v>
      </c>
      <c r="AD21" s="22">
        <v>1103</v>
      </c>
      <c r="AE21" s="22">
        <v>1127</v>
      </c>
      <c r="AF21" s="22">
        <v>1309</v>
      </c>
      <c r="AG21" s="22">
        <v>1863</v>
      </c>
      <c r="AH21" s="22">
        <v>1907</v>
      </c>
    </row>
    <row r="22" spans="1:34" ht="14.25">
      <c r="A22" s="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</row>
    <row r="23" spans="1:34" ht="17.25">
      <c r="A23" s="6" t="s">
        <v>30</v>
      </c>
      <c r="B23" s="22">
        <v>2101.6398183463407</v>
      </c>
      <c r="C23" s="22">
        <v>2408.910033161299</v>
      </c>
      <c r="D23" s="22">
        <v>2850.1846956869986</v>
      </c>
      <c r="E23" s="22">
        <v>3214.6311136092</v>
      </c>
      <c r="F23" s="22">
        <v>3674.137347336299</v>
      </c>
      <c r="G23" s="22">
        <v>4202.233476473701</v>
      </c>
      <c r="H23" s="22">
        <v>4850.8820613554</v>
      </c>
      <c r="I23" s="22">
        <v>5417.936064659999</v>
      </c>
      <c r="J23" s="22">
        <v>6020.0432917214985</v>
      </c>
      <c r="K23" s="22">
        <v>7061.065840466802</v>
      </c>
      <c r="L23" s="22">
        <v>7726.906536557198</v>
      </c>
      <c r="M23" s="22">
        <v>8453.06446760428</v>
      </c>
      <c r="N23" s="22">
        <v>9293.203693661693</v>
      </c>
      <c r="O23" s="22">
        <v>11167.485068879205</v>
      </c>
      <c r="P23" s="22">
        <v>12323.821296585897</v>
      </c>
      <c r="Q23" s="22">
        <v>12709.729166997304</v>
      </c>
      <c r="R23" s="22">
        <v>12287.983476908692</v>
      </c>
      <c r="S23" s="22">
        <v>11824.419037211583</v>
      </c>
      <c r="T23" s="22">
        <v>11772.03707466708</v>
      </c>
      <c r="U23" s="22">
        <v>12649.916469052197</v>
      </c>
      <c r="V23" s="22">
        <v>13418.989034582703</v>
      </c>
      <c r="W23" s="22">
        <v>13967.817275229101</v>
      </c>
      <c r="X23" s="22">
        <v>15737.88553734425</v>
      </c>
      <c r="Y23" s="22">
        <v>16654.797417404894</v>
      </c>
      <c r="Z23" s="22">
        <v>17537.627935878703</v>
      </c>
      <c r="AA23" s="22">
        <v>18203.372795580297</v>
      </c>
      <c r="AB23" s="22">
        <v>18582.298649887198</v>
      </c>
      <c r="AC23" s="22">
        <v>19494.6</v>
      </c>
      <c r="AD23" s="22">
        <v>20610</v>
      </c>
      <c r="AE23" s="22">
        <v>21133</v>
      </c>
      <c r="AF23" s="22">
        <v>21811</v>
      </c>
      <c r="AG23" s="22">
        <v>22784</v>
      </c>
      <c r="AH23" s="22">
        <v>23402</v>
      </c>
    </row>
    <row r="24" spans="1:34" ht="14.25">
      <c r="A24" s="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ht="15">
      <c r="A25" s="6" t="s">
        <v>10</v>
      </c>
      <c r="B25" s="22">
        <v>10.09127559</v>
      </c>
      <c r="C25" s="22">
        <v>15.47328923</v>
      </c>
      <c r="D25" s="22">
        <v>19.84617532</v>
      </c>
      <c r="E25" s="22">
        <v>22.7053700765</v>
      </c>
      <c r="F25" s="22">
        <v>30.273826759400002</v>
      </c>
      <c r="G25" s="22">
        <v>20.85530287939</v>
      </c>
      <c r="H25" s="22">
        <v>32.07343757145</v>
      </c>
      <c r="I25" s="22">
        <v>33.4189409914</v>
      </c>
      <c r="J25" s="22">
        <v>34.8149007823</v>
      </c>
      <c r="K25" s="22">
        <v>39.7932634046</v>
      </c>
      <c r="L25" s="22">
        <v>42.2656259238</v>
      </c>
      <c r="M25" s="22">
        <v>41.72742455143</v>
      </c>
      <c r="N25" s="22">
        <v>42.53472659735</v>
      </c>
      <c r="O25" s="22">
        <v>47.79177662319999</v>
      </c>
      <c r="P25" s="22">
        <v>47.180918071200004</v>
      </c>
      <c r="Q25" s="22">
        <v>49.70525066</v>
      </c>
      <c r="R25" s="22">
        <v>51.776148595849996</v>
      </c>
      <c r="S25" s="22">
        <v>69.51021994255001</v>
      </c>
      <c r="T25" s="22">
        <v>68.64775225559</v>
      </c>
      <c r="U25" s="22">
        <v>87.1238687284</v>
      </c>
      <c r="V25" s="22">
        <v>90.60283599</v>
      </c>
      <c r="W25" s="22">
        <v>94.55068847590002</v>
      </c>
      <c r="X25" s="22">
        <v>54.3078814538</v>
      </c>
      <c r="Y25" s="22">
        <v>52.2037068637</v>
      </c>
      <c r="Z25" s="22">
        <v>33.488498047</v>
      </c>
      <c r="AA25" s="22">
        <v>29.6365381535</v>
      </c>
      <c r="AB25" s="22">
        <v>58.7648615089</v>
      </c>
      <c r="AC25" s="22">
        <v>64.4</v>
      </c>
      <c r="AD25" s="22">
        <v>57</v>
      </c>
      <c r="AE25" s="22">
        <v>56</v>
      </c>
      <c r="AF25" s="22">
        <v>68</v>
      </c>
      <c r="AG25" s="22">
        <v>58</v>
      </c>
      <c r="AH25" s="22">
        <v>20</v>
      </c>
    </row>
    <row r="26" spans="1:34" ht="14.25">
      <c r="A26" s="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ht="15">
      <c r="A27" s="6" t="s">
        <v>11</v>
      </c>
      <c r="B27" s="15">
        <f>B25+B23+B15+B11</f>
        <v>6589.92223085824</v>
      </c>
      <c r="C27" s="15">
        <f aca="true" t="shared" si="5" ref="C27:AD27">C25+C23+C15+C11</f>
        <v>8202.533830897199</v>
      </c>
      <c r="D27" s="15">
        <f t="shared" si="5"/>
        <v>9042.762994884899</v>
      </c>
      <c r="E27" s="15">
        <f t="shared" si="5"/>
        <v>9165.4621568711</v>
      </c>
      <c r="F27" s="15">
        <f t="shared" si="5"/>
        <v>10232.9438351081</v>
      </c>
      <c r="G27" s="15">
        <f t="shared" si="5"/>
        <v>11894.806605465492</v>
      </c>
      <c r="H27" s="15">
        <f t="shared" si="5"/>
        <v>14196.731486483848</v>
      </c>
      <c r="I27" s="15">
        <f t="shared" si="5"/>
        <v>15599.144497831898</v>
      </c>
      <c r="J27" s="15">
        <f t="shared" si="5"/>
        <v>17235.6895067903</v>
      </c>
      <c r="K27" s="15">
        <f t="shared" si="5"/>
        <v>20089.9082207784</v>
      </c>
      <c r="L27" s="15">
        <f t="shared" si="5"/>
        <v>22812.744319268997</v>
      </c>
      <c r="M27" s="15">
        <f t="shared" si="5"/>
        <v>25258.743153771014</v>
      </c>
      <c r="N27" s="15">
        <f t="shared" si="5"/>
        <v>26251.74834063804</v>
      </c>
      <c r="O27" s="15">
        <f t="shared" si="5"/>
        <v>32199.160510167207</v>
      </c>
      <c r="P27" s="15">
        <f t="shared" si="5"/>
        <v>35694.62488041099</v>
      </c>
      <c r="Q27" s="15">
        <f t="shared" si="5"/>
        <v>39050.01263596531</v>
      </c>
      <c r="R27" s="15">
        <f t="shared" si="5"/>
        <v>38654.057900528045</v>
      </c>
      <c r="S27" s="15">
        <f t="shared" si="5"/>
        <v>37306.13333862003</v>
      </c>
      <c r="T27" s="15">
        <f t="shared" si="5"/>
        <v>37281.32734169527</v>
      </c>
      <c r="U27" s="15">
        <f t="shared" si="5"/>
        <v>41306.9186791901</v>
      </c>
      <c r="V27" s="15">
        <f t="shared" si="5"/>
        <v>43853.3686197487</v>
      </c>
      <c r="W27" s="15">
        <f t="shared" si="5"/>
        <v>46641.202114495</v>
      </c>
      <c r="X27" s="15">
        <f t="shared" si="5"/>
        <v>49782.45272313605</v>
      </c>
      <c r="Y27" s="15">
        <f t="shared" si="5"/>
        <v>53950.076113425894</v>
      </c>
      <c r="Z27" s="15">
        <f t="shared" si="5"/>
        <v>56159.19142475271</v>
      </c>
      <c r="AA27" s="15">
        <f t="shared" si="5"/>
        <v>62418.39109418279</v>
      </c>
      <c r="AB27" s="15">
        <f t="shared" si="5"/>
        <v>62334.3192078246</v>
      </c>
      <c r="AC27" s="15">
        <f t="shared" si="5"/>
        <v>64186.42999999999</v>
      </c>
      <c r="AD27" s="15">
        <f t="shared" si="5"/>
        <v>64187</v>
      </c>
      <c r="AE27" s="15">
        <f>AE25+AE23+AE15+AE11</f>
        <v>66191</v>
      </c>
      <c r="AF27" s="15">
        <f>AF25+AF23+AF15+AF11</f>
        <v>69120</v>
      </c>
      <c r="AG27" s="15">
        <f>AG25+AG23+AG15+AG11</f>
        <v>72615</v>
      </c>
      <c r="AH27" s="15">
        <f>AH25+AH23+AH15+AH11</f>
        <v>77117</v>
      </c>
    </row>
    <row r="28" spans="1:34" ht="14.25">
      <c r="A28" s="9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ht="14.25">
      <c r="A29" s="1" t="s">
        <v>12</v>
      </c>
      <c r="B29" s="22">
        <v>3692.90230076534</v>
      </c>
      <c r="C29" s="22">
        <v>4711.112008812298</v>
      </c>
      <c r="D29" s="22">
        <v>5022.713779341999</v>
      </c>
      <c r="E29" s="22">
        <v>5194.080457742799</v>
      </c>
      <c r="F29" s="22">
        <v>5591.6935343407</v>
      </c>
      <c r="G29" s="22">
        <v>6537.626497934091</v>
      </c>
      <c r="H29" s="22">
        <v>7802.4301468968515</v>
      </c>
      <c r="I29" s="22">
        <v>8599.4839987119</v>
      </c>
      <c r="J29" s="22">
        <v>9658.2475153463</v>
      </c>
      <c r="K29" s="22">
        <v>11344.113842745404</v>
      </c>
      <c r="L29" s="22">
        <v>12705.844026196002</v>
      </c>
      <c r="M29" s="22">
        <v>14207.275472822012</v>
      </c>
      <c r="N29" s="22">
        <v>14514.552460139043</v>
      </c>
      <c r="O29" s="22">
        <v>18155.274457081206</v>
      </c>
      <c r="P29" s="22">
        <v>20002.76416861499</v>
      </c>
      <c r="Q29" s="22">
        <v>20918.289259327303</v>
      </c>
      <c r="R29" s="22">
        <v>20965.31923505404</v>
      </c>
      <c r="S29" s="22">
        <v>19365.26772513203</v>
      </c>
      <c r="T29" s="22">
        <v>18664.241855112265</v>
      </c>
      <c r="U29" s="22">
        <v>20242.636286605302</v>
      </c>
      <c r="V29" s="22">
        <v>21456.875047007004</v>
      </c>
      <c r="W29" s="22">
        <v>23356.633692003703</v>
      </c>
      <c r="X29" s="22">
        <v>26068.96347035334</v>
      </c>
      <c r="Y29" s="22">
        <v>28488.21174920521</v>
      </c>
      <c r="Z29" s="22">
        <v>29577.110651762494</v>
      </c>
      <c r="AA29" s="22">
        <v>34309.558673310596</v>
      </c>
      <c r="AB29" s="22">
        <v>32927.7187365239</v>
      </c>
      <c r="AC29" s="22">
        <v>34667.2</v>
      </c>
      <c r="AD29" s="22">
        <v>34824</v>
      </c>
      <c r="AE29" s="22">
        <v>35966</v>
      </c>
      <c r="AF29" s="22">
        <v>37244</v>
      </c>
      <c r="AG29" s="22">
        <v>38378</v>
      </c>
      <c r="AH29" s="22">
        <v>40683</v>
      </c>
    </row>
    <row r="30" spans="1:34" ht="14.25">
      <c r="A30" s="1" t="s">
        <v>13</v>
      </c>
      <c r="B30" s="22">
        <v>1550.0199300928998</v>
      </c>
      <c r="C30" s="22">
        <v>1852.4218220848998</v>
      </c>
      <c r="D30" s="22">
        <v>2106.0492155429</v>
      </c>
      <c r="E30" s="22">
        <v>2124.3816991283</v>
      </c>
      <c r="F30" s="22">
        <v>2386.2503007674004</v>
      </c>
      <c r="G30" s="22">
        <v>2581.1801075314</v>
      </c>
      <c r="H30" s="22">
        <v>3166.301339587</v>
      </c>
      <c r="I30" s="22">
        <v>3614.6604991199997</v>
      </c>
      <c r="J30" s="22">
        <v>3983.441991444</v>
      </c>
      <c r="K30" s="22">
        <v>4563.794378033</v>
      </c>
      <c r="L30" s="22">
        <v>5101.900293073</v>
      </c>
      <c r="M30" s="22">
        <v>5572.467680949</v>
      </c>
      <c r="N30" s="22">
        <v>5844.195880499</v>
      </c>
      <c r="O30" s="22">
        <v>6749.886053086</v>
      </c>
      <c r="P30" s="22">
        <v>7428.860711796</v>
      </c>
      <c r="Q30" s="22">
        <v>8381.645314791998</v>
      </c>
      <c r="R30" s="22">
        <v>8071.338590775</v>
      </c>
      <c r="S30" s="22">
        <v>7925.865161760001</v>
      </c>
      <c r="T30" s="22">
        <v>7898.94596616</v>
      </c>
      <c r="U30" s="22">
        <v>9021.4321875388</v>
      </c>
      <c r="V30" s="22">
        <v>9761.122688131698</v>
      </c>
      <c r="W30" s="22">
        <v>10635.363528982301</v>
      </c>
      <c r="X30" s="22">
        <v>10819.064289475702</v>
      </c>
      <c r="Y30" s="22">
        <v>11766.881442932701</v>
      </c>
      <c r="Z30" s="22">
        <v>12193.320104655204</v>
      </c>
      <c r="AA30" s="22">
        <v>13483.8624396122</v>
      </c>
      <c r="AB30" s="22">
        <v>13806.905405239702</v>
      </c>
      <c r="AC30" s="22">
        <v>13773.2</v>
      </c>
      <c r="AD30" s="22">
        <v>13538</v>
      </c>
      <c r="AE30" s="22">
        <v>13778</v>
      </c>
      <c r="AF30" s="22">
        <v>14330</v>
      </c>
      <c r="AG30" s="22">
        <v>15299</v>
      </c>
      <c r="AH30" s="22">
        <v>16478</v>
      </c>
    </row>
    <row r="31" spans="1:34" ht="14.25">
      <c r="A31" s="1" t="s">
        <v>14</v>
      </c>
      <c r="B31" s="22">
        <v>1347</v>
      </c>
      <c r="C31" s="22">
        <v>1639</v>
      </c>
      <c r="D31" s="22">
        <v>1914</v>
      </c>
      <c r="E31" s="22">
        <v>1847</v>
      </c>
      <c r="F31" s="22">
        <v>2255</v>
      </c>
      <c r="G31" s="22">
        <v>2776</v>
      </c>
      <c r="H31" s="22">
        <v>3228</v>
      </c>
      <c r="I31" s="22">
        <v>3385</v>
      </c>
      <c r="J31" s="22">
        <v>3594</v>
      </c>
      <c r="K31" s="22">
        <v>4182</v>
      </c>
      <c r="L31" s="22">
        <v>5005</v>
      </c>
      <c r="M31" s="22">
        <v>5479</v>
      </c>
      <c r="N31" s="22">
        <v>5893</v>
      </c>
      <c r="O31" s="22">
        <v>7294</v>
      </c>
      <c r="P31" s="22">
        <v>8263</v>
      </c>
      <c r="Q31" s="22">
        <v>9750.078061846</v>
      </c>
      <c r="R31" s="22">
        <v>9617.400074699</v>
      </c>
      <c r="S31" s="22">
        <v>10015.000451728</v>
      </c>
      <c r="T31" s="22">
        <v>10718.139520423</v>
      </c>
      <c r="U31" s="22">
        <v>12042.850205046</v>
      </c>
      <c r="V31" s="22">
        <v>12462.322327110001</v>
      </c>
      <c r="W31" s="22">
        <v>12483.707973829001</v>
      </c>
      <c r="X31" s="22">
        <v>12729.600795355998</v>
      </c>
      <c r="Y31" s="22">
        <v>13541.931908213</v>
      </c>
      <c r="Z31" s="22">
        <v>14246.473682540996</v>
      </c>
      <c r="AA31" s="22">
        <v>14486.383129838001</v>
      </c>
      <c r="AB31" s="22">
        <v>15472.881369476</v>
      </c>
      <c r="AC31" s="22">
        <v>15639.73</v>
      </c>
      <c r="AD31" s="22">
        <v>15721</v>
      </c>
      <c r="AE31" s="22">
        <v>16317</v>
      </c>
      <c r="AF31" s="22">
        <v>17392</v>
      </c>
      <c r="AG31" s="22">
        <v>18762</v>
      </c>
      <c r="AH31" s="22">
        <v>19756</v>
      </c>
    </row>
    <row r="32" spans="1:34" ht="14.25">
      <c r="A32" s="10" t="s">
        <v>15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>
        <v>173.0485575</v>
      </c>
      <c r="W32" s="22">
        <v>165.49691967999996</v>
      </c>
      <c r="X32" s="22">
        <v>164.824167951</v>
      </c>
      <c r="Y32" s="22">
        <v>153.051013075</v>
      </c>
      <c r="Z32" s="22">
        <v>142.28698579399997</v>
      </c>
      <c r="AA32" s="22">
        <v>138.586851422</v>
      </c>
      <c r="AB32" s="22">
        <v>126.81369658499999</v>
      </c>
      <c r="AC32" s="22">
        <v>106.3</v>
      </c>
      <c r="AD32" s="22">
        <v>104</v>
      </c>
      <c r="AE32" s="22">
        <v>130</v>
      </c>
      <c r="AF32" s="22">
        <v>154</v>
      </c>
      <c r="AG32" s="22">
        <v>176</v>
      </c>
      <c r="AH32" s="22">
        <v>200</v>
      </c>
    </row>
    <row r="33" spans="1:34" ht="14.25">
      <c r="A33" s="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4" ht="15">
      <c r="A34" s="6" t="s">
        <v>27</v>
      </c>
      <c r="B34" s="22">
        <v>18045</v>
      </c>
      <c r="C34" s="22">
        <v>20474</v>
      </c>
      <c r="D34" s="22">
        <v>22527</v>
      </c>
      <c r="E34" s="22">
        <v>24882</v>
      </c>
      <c r="F34" s="22">
        <v>28864</v>
      </c>
      <c r="G34" s="22">
        <v>33322</v>
      </c>
      <c r="H34" s="22">
        <v>37665</v>
      </c>
      <c r="I34" s="22">
        <v>42368</v>
      </c>
      <c r="J34" s="22">
        <v>47216</v>
      </c>
      <c r="K34" s="22">
        <v>52824</v>
      </c>
      <c r="L34" s="22">
        <v>57499</v>
      </c>
      <c r="M34" s="22">
        <v>61864</v>
      </c>
      <c r="N34" s="22">
        <v>66814</v>
      </c>
      <c r="O34" s="22">
        <v>75712</v>
      </c>
      <c r="P34" s="22">
        <v>84780</v>
      </c>
      <c r="Q34" s="22">
        <v>89747</v>
      </c>
      <c r="R34" s="22">
        <v>85698</v>
      </c>
      <c r="S34" s="22">
        <v>83041</v>
      </c>
      <c r="T34" s="22">
        <v>83924</v>
      </c>
      <c r="U34" s="22">
        <v>88103</v>
      </c>
      <c r="V34" s="22">
        <v>95916</v>
      </c>
      <c r="W34" s="22">
        <v>99258</v>
      </c>
      <c r="X34" s="22">
        <v>107626</v>
      </c>
      <c r="Y34" s="22">
        <v>117111</v>
      </c>
      <c r="Z34" s="22">
        <v>122747</v>
      </c>
      <c r="AA34" s="22">
        <v>132272</v>
      </c>
      <c r="AB34" s="22">
        <v>139868</v>
      </c>
      <c r="AC34" s="22">
        <v>143974</v>
      </c>
      <c r="AD34" s="22">
        <v>145938</v>
      </c>
      <c r="AE34" s="22">
        <v>152345</v>
      </c>
      <c r="AF34" s="22">
        <v>157335</v>
      </c>
      <c r="AG34" s="22">
        <v>167041</v>
      </c>
      <c r="AH34" s="22">
        <v>178759</v>
      </c>
    </row>
    <row r="35" ht="14.25">
      <c r="A35" s="1"/>
    </row>
    <row r="36" spans="1:34" ht="14.25">
      <c r="A36" s="11" t="s">
        <v>16</v>
      </c>
      <c r="B36" s="20">
        <f>B27/B34</f>
        <v>0.36519380608801555</v>
      </c>
      <c r="C36" s="20">
        <f aca="true" t="shared" si="6" ref="C36:AD36">C27/C34</f>
        <v>0.4006317197859333</v>
      </c>
      <c r="D36" s="20">
        <f t="shared" si="6"/>
        <v>0.4014188749005593</v>
      </c>
      <c r="E36" s="20">
        <f t="shared" si="6"/>
        <v>0.36835713193758945</v>
      </c>
      <c r="F36" s="20">
        <f t="shared" si="6"/>
        <v>0.354522721560009</v>
      </c>
      <c r="G36" s="20">
        <f t="shared" si="6"/>
        <v>0.35696556645655997</v>
      </c>
      <c r="H36" s="20">
        <f t="shared" si="6"/>
        <v>0.37692105367008755</v>
      </c>
      <c r="I36" s="20">
        <f t="shared" si="6"/>
        <v>0.36818222474112294</v>
      </c>
      <c r="J36" s="20">
        <f t="shared" si="6"/>
        <v>0.3650391711875275</v>
      </c>
      <c r="K36" s="20">
        <f t="shared" si="6"/>
        <v>0.3803178142658337</v>
      </c>
      <c r="L36" s="20">
        <f t="shared" si="6"/>
        <v>0.39675027947040814</v>
      </c>
      <c r="M36" s="20">
        <f t="shared" si="6"/>
        <v>0.4082946973000617</v>
      </c>
      <c r="N36" s="20">
        <f t="shared" si="6"/>
        <v>0.3929078986535463</v>
      </c>
      <c r="O36" s="20">
        <f t="shared" si="6"/>
        <v>0.4252847700518703</v>
      </c>
      <c r="P36" s="20">
        <f t="shared" si="6"/>
        <v>0.4210264788913776</v>
      </c>
      <c r="Q36" s="20">
        <f t="shared" si="6"/>
        <v>0.435112177966565</v>
      </c>
      <c r="R36" s="20">
        <f t="shared" si="6"/>
        <v>0.4510497082840678</v>
      </c>
      <c r="S36" s="20">
        <f t="shared" si="6"/>
        <v>0.44924956754639306</v>
      </c>
      <c r="T36" s="20">
        <f t="shared" si="6"/>
        <v>0.444227245385054</v>
      </c>
      <c r="U36" s="20">
        <f t="shared" si="6"/>
        <v>0.46884803785557927</v>
      </c>
      <c r="V36" s="20">
        <f t="shared" si="6"/>
        <v>0.4572059783534415</v>
      </c>
      <c r="W36" s="20">
        <f t="shared" si="6"/>
        <v>0.4698986692709404</v>
      </c>
      <c r="X36" s="20">
        <f t="shared" si="6"/>
        <v>0.4625504313375583</v>
      </c>
      <c r="Y36" s="20">
        <f t="shared" si="6"/>
        <v>0.46067471128609516</v>
      </c>
      <c r="Z36" s="20">
        <f t="shared" si="6"/>
        <v>0.45751986952636486</v>
      </c>
      <c r="AA36" s="20">
        <f t="shared" si="6"/>
        <v>0.4718942111269414</v>
      </c>
      <c r="AB36" s="20">
        <f t="shared" si="6"/>
        <v>0.4456653359440658</v>
      </c>
      <c r="AC36" s="20">
        <f t="shared" si="6"/>
        <v>0.4458195924264103</v>
      </c>
      <c r="AD36" s="20">
        <f t="shared" si="6"/>
        <v>0.4398237607751237</v>
      </c>
      <c r="AE36" s="20">
        <f>AE27/AE34</f>
        <v>0.43448094784863306</v>
      </c>
      <c r="AF36" s="20">
        <f>AF27/AF34</f>
        <v>0.4393173801124988</v>
      </c>
      <c r="AG36" s="20">
        <f>AG27/AG34</f>
        <v>0.434713633179878</v>
      </c>
      <c r="AH36" s="20">
        <f>AH27/AH34</f>
        <v>0.4314020552811327</v>
      </c>
    </row>
    <row r="37" ht="14.25">
      <c r="A37" s="8"/>
    </row>
    <row r="38" spans="1:34" ht="14.25">
      <c r="A38" s="8" t="s">
        <v>17</v>
      </c>
      <c r="B38" s="23">
        <f>B29/B$34</f>
        <v>0.20464961489417235</v>
      </c>
      <c r="C38" s="23">
        <f aca="true" t="shared" si="7" ref="C38:AD38">C29/C$34</f>
        <v>0.23010217880298417</v>
      </c>
      <c r="D38" s="23">
        <f t="shared" si="7"/>
        <v>0.2229641665264793</v>
      </c>
      <c r="E38" s="23">
        <f t="shared" si="7"/>
        <v>0.20874851128296756</v>
      </c>
      <c r="F38" s="23">
        <f t="shared" si="7"/>
        <v>0.19372552433275708</v>
      </c>
      <c r="G38" s="23">
        <f t="shared" si="7"/>
        <v>0.19619550140850162</v>
      </c>
      <c r="H38" s="23">
        <f t="shared" si="7"/>
        <v>0.2071533292684681</v>
      </c>
      <c r="I38" s="23">
        <f t="shared" si="7"/>
        <v>0.20297120465237678</v>
      </c>
      <c r="J38" s="23">
        <f t="shared" si="7"/>
        <v>0.20455454751241742</v>
      </c>
      <c r="K38" s="23">
        <f t="shared" si="7"/>
        <v>0.21475302594929208</v>
      </c>
      <c r="L38" s="23">
        <f t="shared" si="7"/>
        <v>0.22097504349981742</v>
      </c>
      <c r="M38" s="23">
        <f t="shared" si="7"/>
        <v>0.22965336015812124</v>
      </c>
      <c r="N38" s="23">
        <f t="shared" si="7"/>
        <v>0.21723819050107826</v>
      </c>
      <c r="O38" s="23">
        <f t="shared" si="7"/>
        <v>0.2397938828333845</v>
      </c>
      <c r="P38" s="23">
        <f t="shared" si="7"/>
        <v>0.23593729852105438</v>
      </c>
      <c r="Q38" s="23">
        <f t="shared" si="7"/>
        <v>0.23308065182487775</v>
      </c>
      <c r="R38" s="23">
        <f t="shared" si="7"/>
        <v>0.24464187303150647</v>
      </c>
      <c r="S38" s="23">
        <f t="shared" si="7"/>
        <v>0.23320128280165256</v>
      </c>
      <c r="T38" s="23">
        <f t="shared" si="7"/>
        <v>0.22239456955236006</v>
      </c>
      <c r="U38" s="23">
        <f t="shared" si="7"/>
        <v>0.2297610329569402</v>
      </c>
      <c r="V38" s="23">
        <f t="shared" si="7"/>
        <v>0.2237048568227095</v>
      </c>
      <c r="W38" s="23">
        <f t="shared" si="7"/>
        <v>0.235312354591103</v>
      </c>
      <c r="X38" s="23">
        <f t="shared" si="7"/>
        <v>0.2422180836447823</v>
      </c>
      <c r="Y38" s="23">
        <f t="shared" si="7"/>
        <v>0.24325820588335176</v>
      </c>
      <c r="Z38" s="23">
        <f t="shared" si="7"/>
        <v>0.2409599473043129</v>
      </c>
      <c r="AA38" s="23">
        <f t="shared" si="7"/>
        <v>0.2593864058403184</v>
      </c>
      <c r="AB38" s="23">
        <f t="shared" si="7"/>
        <v>0.23541995836448582</v>
      </c>
      <c r="AC38" s="23">
        <f t="shared" si="7"/>
        <v>0.24078792004111851</v>
      </c>
      <c r="AD38" s="23">
        <f t="shared" si="7"/>
        <v>0.23862188052460634</v>
      </c>
      <c r="AE38" s="23">
        <f aca="true" t="shared" si="8" ref="AE38:AF41">AE29/AE$34</f>
        <v>0.23608257573271194</v>
      </c>
      <c r="AF38" s="23">
        <f t="shared" si="8"/>
        <v>0.2367178313789049</v>
      </c>
      <c r="AG38" s="23">
        <f aca="true" t="shared" si="9" ref="AG38:AH41">AG29/AG$34</f>
        <v>0.2297519770595243</v>
      </c>
      <c r="AH38" s="23">
        <f t="shared" si="9"/>
        <v>0.22758574393457112</v>
      </c>
    </row>
    <row r="39" spans="1:34" ht="14.25">
      <c r="A39" s="8" t="s">
        <v>18</v>
      </c>
      <c r="B39" s="23">
        <f>B30/B$34</f>
        <v>0.08589747465186477</v>
      </c>
      <c r="C39" s="23">
        <f>C30/C$34</f>
        <v>0.09047679115389762</v>
      </c>
      <c r="D39" s="23">
        <f aca="true" t="shared" si="10" ref="D39:AD39">D30/D$34</f>
        <v>0.09348999935823235</v>
      </c>
      <c r="E39" s="23">
        <f t="shared" si="10"/>
        <v>0.08537825332080622</v>
      </c>
      <c r="F39" s="23">
        <f t="shared" si="10"/>
        <v>0.08267219722725196</v>
      </c>
      <c r="G39" s="23">
        <f t="shared" si="10"/>
        <v>0.077461740217616</v>
      </c>
      <c r="H39" s="23">
        <f t="shared" si="10"/>
        <v>0.08406481719333599</v>
      </c>
      <c r="I39" s="23">
        <f t="shared" si="10"/>
        <v>0.08531581616125376</v>
      </c>
      <c r="J39" s="23">
        <f t="shared" si="10"/>
        <v>0.08436635868019315</v>
      </c>
      <c r="K39" s="23">
        <f t="shared" si="10"/>
        <v>0.08639622857097153</v>
      </c>
      <c r="L39" s="23">
        <f t="shared" si="10"/>
        <v>0.0887302438837719</v>
      </c>
      <c r="M39" s="23">
        <f t="shared" si="10"/>
        <v>0.09007609726091104</v>
      </c>
      <c r="N39" s="23">
        <f t="shared" si="10"/>
        <v>0.08746963032446793</v>
      </c>
      <c r="O39" s="23">
        <f t="shared" si="10"/>
        <v>0.08915212982203614</v>
      </c>
      <c r="P39" s="23">
        <f t="shared" si="10"/>
        <v>0.08762515583623497</v>
      </c>
      <c r="Q39" s="23">
        <f t="shared" si="10"/>
        <v>0.0933919274715812</v>
      </c>
      <c r="R39" s="23">
        <f t="shared" si="10"/>
        <v>0.09418351175960932</v>
      </c>
      <c r="S39" s="23">
        <f t="shared" si="10"/>
        <v>0.09544520371575488</v>
      </c>
      <c r="T39" s="23">
        <f t="shared" si="10"/>
        <v>0.0941202274219532</v>
      </c>
      <c r="U39" s="23">
        <f t="shared" si="10"/>
        <v>0.10239642449790358</v>
      </c>
      <c r="V39" s="23">
        <f t="shared" si="10"/>
        <v>0.10176740781654467</v>
      </c>
      <c r="W39" s="23">
        <f t="shared" si="10"/>
        <v>0.1071486784841756</v>
      </c>
      <c r="X39" s="23">
        <f t="shared" si="10"/>
        <v>0.10052463428424081</v>
      </c>
      <c r="Y39" s="23">
        <f t="shared" si="10"/>
        <v>0.10047631258321338</v>
      </c>
      <c r="Z39" s="23">
        <f t="shared" si="10"/>
        <v>0.09933701112577256</v>
      </c>
      <c r="AA39" s="23">
        <f t="shared" si="10"/>
        <v>0.10194041399247157</v>
      </c>
      <c r="AB39" s="23">
        <f t="shared" si="10"/>
        <v>0.09871382593044659</v>
      </c>
      <c r="AC39" s="23">
        <f t="shared" si="10"/>
        <v>0.09566449497825996</v>
      </c>
      <c r="AD39" s="23">
        <f t="shared" si="10"/>
        <v>0.09276542093217668</v>
      </c>
      <c r="AE39" s="23">
        <f t="shared" si="8"/>
        <v>0.0904394630608159</v>
      </c>
      <c r="AF39" s="23">
        <f t="shared" si="8"/>
        <v>0.09107954364890203</v>
      </c>
      <c r="AG39" s="23">
        <f t="shared" si="9"/>
        <v>0.09158829269460791</v>
      </c>
      <c r="AH39" s="23">
        <f t="shared" si="9"/>
        <v>0.09217997415514743</v>
      </c>
    </row>
    <row r="40" spans="1:34" ht="14.25">
      <c r="A40" s="8" t="s">
        <v>19</v>
      </c>
      <c r="B40" s="23">
        <f>B31/B$34</f>
        <v>0.07464671654197838</v>
      </c>
      <c r="C40" s="23">
        <f aca="true" t="shared" si="11" ref="C40:AD40">C31/C$34</f>
        <v>0.08005274982905149</v>
      </c>
      <c r="D40" s="23">
        <f t="shared" si="11"/>
        <v>0.08496470901584766</v>
      </c>
      <c r="E40" s="23">
        <f t="shared" si="11"/>
        <v>0.0742303673338156</v>
      </c>
      <c r="F40" s="23">
        <f t="shared" si="11"/>
        <v>0.078125</v>
      </c>
      <c r="G40" s="23">
        <f t="shared" si="11"/>
        <v>0.08330832483044236</v>
      </c>
      <c r="H40" s="23">
        <f t="shared" si="11"/>
        <v>0.08570290720828355</v>
      </c>
      <c r="I40" s="23">
        <f t="shared" si="11"/>
        <v>0.07989520392749244</v>
      </c>
      <c r="J40" s="23">
        <f t="shared" si="11"/>
        <v>0.07611826499491697</v>
      </c>
      <c r="K40" s="23">
        <f t="shared" si="11"/>
        <v>0.0791685597455702</v>
      </c>
      <c r="L40" s="23">
        <f t="shared" si="11"/>
        <v>0.0870449920868189</v>
      </c>
      <c r="M40" s="23">
        <f t="shared" si="11"/>
        <v>0.08856523988102935</v>
      </c>
      <c r="N40" s="23">
        <f t="shared" si="11"/>
        <v>0.08820007782800011</v>
      </c>
      <c r="O40" s="23">
        <f t="shared" si="11"/>
        <v>0.0963387573964497</v>
      </c>
      <c r="P40" s="23">
        <f t="shared" si="11"/>
        <v>0.09746402453408823</v>
      </c>
      <c r="Q40" s="23">
        <f t="shared" si="11"/>
        <v>0.10863959867010596</v>
      </c>
      <c r="R40" s="23">
        <f t="shared" si="11"/>
        <v>0.112224323492952</v>
      </c>
      <c r="S40" s="23">
        <f t="shared" si="11"/>
        <v>0.12060308102898568</v>
      </c>
      <c r="T40" s="23">
        <f t="shared" si="11"/>
        <v>0.12771244841074067</v>
      </c>
      <c r="U40" s="23">
        <f t="shared" si="11"/>
        <v>0.1366905804007355</v>
      </c>
      <c r="V40" s="23">
        <f t="shared" si="11"/>
        <v>0.1299295459267484</v>
      </c>
      <c r="W40" s="23">
        <f t="shared" si="11"/>
        <v>0.1257702953296359</v>
      </c>
      <c r="X40" s="23">
        <f t="shared" si="11"/>
        <v>0.11827626034002935</v>
      </c>
      <c r="Y40" s="23">
        <f t="shared" si="11"/>
        <v>0.11563330437117778</v>
      </c>
      <c r="Z40" s="23">
        <f t="shared" si="11"/>
        <v>0.11606372198539269</v>
      </c>
      <c r="AA40" s="23">
        <f t="shared" si="11"/>
        <v>0.1095196498868846</v>
      </c>
      <c r="AB40" s="23">
        <f t="shared" si="11"/>
        <v>0.11062488467323475</v>
      </c>
      <c r="AC40" s="23">
        <f t="shared" si="11"/>
        <v>0.10862884965340965</v>
      </c>
      <c r="AD40" s="23">
        <f t="shared" si="11"/>
        <v>0.10772382792692788</v>
      </c>
      <c r="AE40" s="23">
        <f t="shared" si="8"/>
        <v>0.10710558272342381</v>
      </c>
      <c r="AF40" s="23">
        <f t="shared" si="8"/>
        <v>0.11054120189404773</v>
      </c>
      <c r="AG40" s="23">
        <f t="shared" si="9"/>
        <v>0.11231972988667453</v>
      </c>
      <c r="AH40" s="23">
        <f t="shared" si="9"/>
        <v>0.11051751240496982</v>
      </c>
    </row>
    <row r="41" spans="1:34" ht="14.25">
      <c r="A41" s="12" t="s">
        <v>20</v>
      </c>
      <c r="B41" s="23">
        <f>B32/B$34</f>
        <v>0</v>
      </c>
      <c r="C41" s="23">
        <f aca="true" t="shared" si="12" ref="C41:AD41">C32/C$34</f>
        <v>0</v>
      </c>
      <c r="D41" s="23">
        <f t="shared" si="12"/>
        <v>0</v>
      </c>
      <c r="E41" s="23">
        <f t="shared" si="12"/>
        <v>0</v>
      </c>
      <c r="F41" s="23">
        <f t="shared" si="12"/>
        <v>0</v>
      </c>
      <c r="G41" s="23">
        <f t="shared" si="12"/>
        <v>0</v>
      </c>
      <c r="H41" s="23">
        <f t="shared" si="12"/>
        <v>0</v>
      </c>
      <c r="I41" s="23">
        <f t="shared" si="12"/>
        <v>0</v>
      </c>
      <c r="J41" s="23">
        <f t="shared" si="12"/>
        <v>0</v>
      </c>
      <c r="K41" s="23">
        <f t="shared" si="12"/>
        <v>0</v>
      </c>
      <c r="L41" s="23">
        <f t="shared" si="12"/>
        <v>0</v>
      </c>
      <c r="M41" s="23">
        <f t="shared" si="12"/>
        <v>0</v>
      </c>
      <c r="N41" s="23">
        <f t="shared" si="12"/>
        <v>0</v>
      </c>
      <c r="O41" s="23">
        <f t="shared" si="12"/>
        <v>0</v>
      </c>
      <c r="P41" s="23">
        <f t="shared" si="12"/>
        <v>0</v>
      </c>
      <c r="Q41" s="23">
        <f t="shared" si="12"/>
        <v>0</v>
      </c>
      <c r="R41" s="23">
        <f t="shared" si="12"/>
        <v>0</v>
      </c>
      <c r="S41" s="23">
        <f t="shared" si="12"/>
        <v>0</v>
      </c>
      <c r="T41" s="23">
        <f t="shared" si="12"/>
        <v>0</v>
      </c>
      <c r="U41" s="23">
        <f t="shared" si="12"/>
        <v>0</v>
      </c>
      <c r="V41" s="23">
        <f t="shared" si="12"/>
        <v>0.001804167787439009</v>
      </c>
      <c r="W41" s="23">
        <f t="shared" si="12"/>
        <v>0.0016673408660259118</v>
      </c>
      <c r="X41" s="23">
        <f t="shared" si="12"/>
        <v>0.0015314530685057513</v>
      </c>
      <c r="Y41" s="23">
        <f t="shared" si="12"/>
        <v>0.0013068884483524177</v>
      </c>
      <c r="Z41" s="23">
        <f t="shared" si="12"/>
        <v>0.0011591891108866203</v>
      </c>
      <c r="AA41" s="23">
        <f t="shared" si="12"/>
        <v>0.001047741407266844</v>
      </c>
      <c r="AB41" s="23">
        <f t="shared" si="12"/>
        <v>0.0009066669758987044</v>
      </c>
      <c r="AC41" s="23">
        <f t="shared" si="12"/>
        <v>0.0007383277536221818</v>
      </c>
      <c r="AD41" s="23">
        <f t="shared" si="12"/>
        <v>0.0007126313914127917</v>
      </c>
      <c r="AE41" s="23">
        <f t="shared" si="8"/>
        <v>0.0008533263316813811</v>
      </c>
      <c r="AF41" s="23">
        <f t="shared" si="8"/>
        <v>0.000978803190644167</v>
      </c>
      <c r="AG41" s="23">
        <f t="shared" si="9"/>
        <v>0.001053633539071246</v>
      </c>
      <c r="AH41" s="23">
        <f t="shared" si="9"/>
        <v>0.001118824786444319</v>
      </c>
    </row>
    <row r="42" spans="1:34" ht="14.25">
      <c r="A42" s="1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ht="15.75">
      <c r="A43" s="11" t="s">
        <v>21</v>
      </c>
      <c r="B43" s="23">
        <f>B11/B$34</f>
        <v>0.16503030955510667</v>
      </c>
      <c r="C43" s="23">
        <f aca="true" t="shared" si="13" ref="C43:AD43">C11/C$34</f>
        <v>0.1920292374331298</v>
      </c>
      <c r="D43" s="23">
        <f t="shared" si="13"/>
        <v>0.17948610068264306</v>
      </c>
      <c r="E43" s="23">
        <f t="shared" si="13"/>
        <v>0.15558343947373202</v>
      </c>
      <c r="F43" s="23">
        <f t="shared" si="13"/>
        <v>0.14514990596287417</v>
      </c>
      <c r="G43" s="23">
        <f t="shared" si="13"/>
        <v>0.14627542679078087</v>
      </c>
      <c r="H43" s="23">
        <f t="shared" si="13"/>
        <v>0.1613174323064383</v>
      </c>
      <c r="I43" s="23">
        <f t="shared" si="13"/>
        <v>0.15961625057246034</v>
      </c>
      <c r="J43" s="23">
        <f t="shared" si="13"/>
        <v>0.16067992050067773</v>
      </c>
      <c r="K43" s="23">
        <f t="shared" si="13"/>
        <v>0.16583925627266016</v>
      </c>
      <c r="L43" s="23">
        <f t="shared" si="13"/>
        <v>0.17262418577867442</v>
      </c>
      <c r="M43" s="23">
        <f t="shared" si="13"/>
        <v>0.18240188675130936</v>
      </c>
      <c r="N43" s="23">
        <f t="shared" si="13"/>
        <v>0.16498054180828867</v>
      </c>
      <c r="O43" s="23">
        <f t="shared" si="13"/>
        <v>0.1808152428236581</v>
      </c>
      <c r="P43" s="23">
        <f t="shared" si="13"/>
        <v>0.17750272850877447</v>
      </c>
      <c r="Q43" s="23">
        <f t="shared" si="13"/>
        <v>0.181387321368536</v>
      </c>
      <c r="R43" s="23">
        <f t="shared" si="13"/>
        <v>0.1817615162818794</v>
      </c>
      <c r="S43" s="23">
        <f t="shared" si="13"/>
        <v>0.1719340639411604</v>
      </c>
      <c r="T43" s="23">
        <f t="shared" si="13"/>
        <v>0.1619694136150517</v>
      </c>
      <c r="U43" s="23">
        <f t="shared" si="13"/>
        <v>0.17550747349889903</v>
      </c>
      <c r="V43" s="23">
        <f t="shared" si="13"/>
        <v>0.1754268669606322</v>
      </c>
      <c r="W43" s="23">
        <f t="shared" si="13"/>
        <v>0.19233960240918616</v>
      </c>
      <c r="X43" s="23">
        <f t="shared" si="13"/>
        <v>0.1879251297039284</v>
      </c>
      <c r="Y43" s="23">
        <f t="shared" si="13"/>
        <v>0.1923919469626619</v>
      </c>
      <c r="Z43" s="23">
        <f t="shared" si="13"/>
        <v>0.18856334697547805</v>
      </c>
      <c r="AA43" s="23">
        <f t="shared" si="13"/>
        <v>0.21492941371142796</v>
      </c>
      <c r="AB43" s="23">
        <f t="shared" si="13"/>
        <v>0.19241131987582225</v>
      </c>
      <c r="AC43" s="23">
        <f t="shared" si="13"/>
        <v>0.19160195590870574</v>
      </c>
      <c r="AD43" s="23">
        <f t="shared" si="13"/>
        <v>0.18065890994806014</v>
      </c>
      <c r="AE43" s="23">
        <f>AE11/AE$34</f>
        <v>0.17877843053595457</v>
      </c>
      <c r="AF43" s="23">
        <f>AF11/AF$34</f>
        <v>0.18020783678139002</v>
      </c>
      <c r="AG43" s="23">
        <f>AG11/AG$34</f>
        <v>0.17655545644482493</v>
      </c>
      <c r="AH43" s="23">
        <f>AH11/AH$34</f>
        <v>0.18107060343814857</v>
      </c>
    </row>
    <row r="44" spans="1:34" ht="14.25">
      <c r="A44" s="8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spans="1:34" ht="15.75">
      <c r="A45" s="11" t="s">
        <v>22</v>
      </c>
      <c r="B45" s="23">
        <f>B15/B$34</f>
        <v>0.08313766699916873</v>
      </c>
      <c r="C45" s="23">
        <f aca="true" t="shared" si="14" ref="C45:AD45">C15/C$34</f>
        <v>0.09018969919409983</v>
      </c>
      <c r="D45" s="23">
        <f t="shared" si="14"/>
        <v>0.09452873146890398</v>
      </c>
      <c r="E45" s="23">
        <f t="shared" si="14"/>
        <v>0.08266612539988746</v>
      </c>
      <c r="F45" s="23">
        <f t="shared" si="14"/>
        <v>0.08103262802452883</v>
      </c>
      <c r="G45" s="23">
        <f t="shared" si="14"/>
        <v>0.08395438612898386</v>
      </c>
      <c r="H45" s="23">
        <f t="shared" si="14"/>
        <v>0.08596189830704898</v>
      </c>
      <c r="I45" s="23">
        <f t="shared" si="14"/>
        <v>0.0798991736198664</v>
      </c>
      <c r="J45" s="23">
        <f t="shared" si="14"/>
        <v>0.07612182709095433</v>
      </c>
      <c r="K45" s="23">
        <f t="shared" si="14"/>
        <v>0.08005369232848705</v>
      </c>
      <c r="L45" s="23">
        <f t="shared" si="14"/>
        <v>0.08900770619836866</v>
      </c>
      <c r="M45" s="23">
        <f t="shared" si="14"/>
        <v>0.08857883324117904</v>
      </c>
      <c r="N45" s="23">
        <f t="shared" si="14"/>
        <v>0.08820007782800011</v>
      </c>
      <c r="O45" s="23">
        <f t="shared" si="14"/>
        <v>0.0963387573964497</v>
      </c>
      <c r="P45" s="23">
        <f t="shared" si="14"/>
        <v>0.09760487547511204</v>
      </c>
      <c r="Q45" s="23">
        <f t="shared" si="14"/>
        <v>0.11155370416221154</v>
      </c>
      <c r="R45" s="23">
        <f t="shared" si="14"/>
        <v>0.12529697137271584</v>
      </c>
      <c r="S45" s="23">
        <f t="shared" si="14"/>
        <v>0.13408590308074325</v>
      </c>
      <c r="T45" s="23">
        <f t="shared" si="14"/>
        <v>0.14116964690127973</v>
      </c>
      <c r="U45" s="23">
        <f t="shared" si="14"/>
        <v>0.14877068208501412</v>
      </c>
      <c r="V45" s="23">
        <f t="shared" si="14"/>
        <v>0.14093095393656951</v>
      </c>
      <c r="W45" s="23">
        <f t="shared" si="14"/>
        <v>0.13588415941142273</v>
      </c>
      <c r="X45" s="23">
        <f t="shared" si="14"/>
        <v>0.1278931605264806</v>
      </c>
      <c r="Y45" s="23">
        <f t="shared" si="14"/>
        <v>0.12562322658343794</v>
      </c>
      <c r="Z45" s="23">
        <f t="shared" si="14"/>
        <v>0.12580747260322453</v>
      </c>
      <c r="AA45" s="23">
        <f t="shared" si="14"/>
        <v>0.11911998268727318</v>
      </c>
      <c r="AB45" s="23">
        <f t="shared" si="14"/>
        <v>0.11997790207936768</v>
      </c>
      <c r="AC45" s="23">
        <f t="shared" si="14"/>
        <v>0.11836671899092892</v>
      </c>
      <c r="AD45" s="23">
        <f t="shared" si="14"/>
        <v>0.11754991845852349</v>
      </c>
      <c r="AE45" s="23">
        <f aca="true" t="shared" si="15" ref="AE45:AG46">AE15/AE$34</f>
        <v>0.11661688929731859</v>
      </c>
      <c r="AF45" s="23">
        <f t="shared" si="15"/>
        <v>0.12004957574601964</v>
      </c>
      <c r="AG45" s="23">
        <f t="shared" si="15"/>
        <v>0.1214133057153633</v>
      </c>
      <c r="AH45" s="23">
        <f>AH15/AH$34</f>
        <v>0.11930588110248995</v>
      </c>
    </row>
    <row r="46" spans="1:34" ht="14.25">
      <c r="A46" s="8" t="s">
        <v>23</v>
      </c>
      <c r="B46" s="23">
        <f>B16/B$34</f>
        <v>0.025103906899418122</v>
      </c>
      <c r="C46" s="23">
        <f aca="true" t="shared" si="16" ref="C46:AD46">C16/C$34</f>
        <v>0.029989254664452476</v>
      </c>
      <c r="D46" s="23">
        <f t="shared" si="16"/>
        <v>0.036178807653038575</v>
      </c>
      <c r="E46" s="23">
        <f t="shared" si="16"/>
        <v>0.030182461216943974</v>
      </c>
      <c r="F46" s="23">
        <f t="shared" si="16"/>
        <v>0.0338830376940133</v>
      </c>
      <c r="G46" s="23">
        <f t="shared" si="16"/>
        <v>0.0386831522717724</v>
      </c>
      <c r="H46" s="23">
        <f t="shared" si="16"/>
        <v>0.04157706093189964</v>
      </c>
      <c r="I46" s="23">
        <f t="shared" si="16"/>
        <v>0.03641899546827795</v>
      </c>
      <c r="J46" s="23">
        <f t="shared" si="16"/>
        <v>0.03348441206370722</v>
      </c>
      <c r="K46" s="23">
        <f t="shared" si="16"/>
        <v>0.03265561108587006</v>
      </c>
      <c r="L46" s="23">
        <f t="shared" si="16"/>
        <v>0.03605280091827684</v>
      </c>
      <c r="M46" s="23">
        <f t="shared" si="16"/>
        <v>0.03809970257338678</v>
      </c>
      <c r="N46" s="23">
        <f t="shared" si="16"/>
        <v>0.039826982368964585</v>
      </c>
      <c r="O46" s="23">
        <f t="shared" si="16"/>
        <v>0.04991282755705832</v>
      </c>
      <c r="P46" s="23">
        <f t="shared" si="16"/>
        <v>0.05340882283557443</v>
      </c>
      <c r="Q46" s="23">
        <f t="shared" si="16"/>
        <v>0.06734113618110911</v>
      </c>
      <c r="R46" s="23">
        <f t="shared" si="16"/>
        <v>0.08156617903800557</v>
      </c>
      <c r="S46" s="23">
        <f t="shared" si="16"/>
        <v>0.0735833570781662</v>
      </c>
      <c r="T46" s="23">
        <f t="shared" si="16"/>
        <v>0.07717050922898099</v>
      </c>
      <c r="U46" s="23">
        <f t="shared" si="16"/>
        <v>0.07769788537105433</v>
      </c>
      <c r="V46" s="23">
        <f t="shared" si="16"/>
        <v>0.07967061415207057</v>
      </c>
      <c r="W46" s="23">
        <f t="shared" si="16"/>
        <v>0.08259437312266013</v>
      </c>
      <c r="X46" s="23">
        <f t="shared" si="16"/>
        <v>0.08112013141446305</v>
      </c>
      <c r="Y46" s="23">
        <f t="shared" si="16"/>
        <v>0.0819641883282783</v>
      </c>
      <c r="Z46" s="23">
        <f t="shared" si="16"/>
        <v>0.08375318923664937</v>
      </c>
      <c r="AA46" s="23">
        <f t="shared" si="16"/>
        <v>0.0810353165051636</v>
      </c>
      <c r="AB46" s="23">
        <f t="shared" si="16"/>
        <v>0.08441328870920439</v>
      </c>
      <c r="AC46" s="23">
        <f t="shared" si="16"/>
        <v>0.0870055009932349</v>
      </c>
      <c r="AD46" s="23">
        <f t="shared" si="16"/>
        <v>0.08803053351423207</v>
      </c>
      <c r="AE46" s="23">
        <f t="shared" si="15"/>
        <v>0.08749876924086776</v>
      </c>
      <c r="AF46" s="23">
        <f t="shared" si="15"/>
        <v>0.08906473448374487</v>
      </c>
      <c r="AG46" s="23">
        <f t="shared" si="15"/>
        <v>0.08836752653540149</v>
      </c>
      <c r="AH46" s="23">
        <f>AH16/AH$34</f>
        <v>0.08727392746658909</v>
      </c>
    </row>
    <row r="47" spans="1:34" ht="14.25">
      <c r="A47" s="8" t="s">
        <v>24</v>
      </c>
      <c r="B47" s="23">
        <f>B19/B$34</f>
        <v>0.058033760099750614</v>
      </c>
      <c r="C47" s="23">
        <f aca="true" t="shared" si="17" ref="C47:AD47">C19/C$34</f>
        <v>0.06020044452964736</v>
      </c>
      <c r="D47" s="23">
        <f t="shared" si="17"/>
        <v>0.0583499238158654</v>
      </c>
      <c r="E47" s="23">
        <f t="shared" si="17"/>
        <v>0.052483664182943486</v>
      </c>
      <c r="F47" s="23">
        <f t="shared" si="17"/>
        <v>0.047149590330515516</v>
      </c>
      <c r="G47" s="23">
        <f t="shared" si="17"/>
        <v>0.045271233857211456</v>
      </c>
      <c r="H47" s="23">
        <f t="shared" si="17"/>
        <v>0.044384837375149346</v>
      </c>
      <c r="I47" s="23">
        <f t="shared" si="17"/>
        <v>0.043480178151588465</v>
      </c>
      <c r="J47" s="23">
        <f t="shared" si="17"/>
        <v>0.04263741502724712</v>
      </c>
      <c r="K47" s="23">
        <f t="shared" si="17"/>
        <v>0.047398081242617</v>
      </c>
      <c r="L47" s="23">
        <f t="shared" si="17"/>
        <v>0.05295490528009182</v>
      </c>
      <c r="M47" s="23">
        <f t="shared" si="17"/>
        <v>0.050479130667792256</v>
      </c>
      <c r="N47" s="23">
        <f t="shared" si="17"/>
        <v>0.04837309545903553</v>
      </c>
      <c r="O47" s="23">
        <f t="shared" si="17"/>
        <v>0.04642592983939138</v>
      </c>
      <c r="P47" s="23">
        <f t="shared" si="17"/>
        <v>0.044196052639537624</v>
      </c>
      <c r="Q47" s="23">
        <f t="shared" si="17"/>
        <v>0.04421256798110243</v>
      </c>
      <c r="R47" s="23">
        <f t="shared" si="17"/>
        <v>0.043730792334710264</v>
      </c>
      <c r="S47" s="23">
        <f t="shared" si="17"/>
        <v>0.06050254600257704</v>
      </c>
      <c r="T47" s="23">
        <f t="shared" si="17"/>
        <v>0.06399913767229874</v>
      </c>
      <c r="U47" s="23">
        <f t="shared" si="17"/>
        <v>0.07107279671395979</v>
      </c>
      <c r="V47" s="23">
        <f t="shared" si="17"/>
        <v>0.06126033978449894</v>
      </c>
      <c r="W47" s="23">
        <f t="shared" si="17"/>
        <v>0.05328978628876262</v>
      </c>
      <c r="X47" s="23">
        <f t="shared" si="17"/>
        <v>0.04677302911201754</v>
      </c>
      <c r="Y47" s="23">
        <f t="shared" si="17"/>
        <v>0.04365903825515964</v>
      </c>
      <c r="Z47" s="23">
        <f t="shared" si="17"/>
        <v>0.04205428336657515</v>
      </c>
      <c r="AA47" s="23">
        <f t="shared" si="17"/>
        <v>0.038084666182109594</v>
      </c>
      <c r="AB47" s="23">
        <f t="shared" si="17"/>
        <v>0.0355646133701633</v>
      </c>
      <c r="AC47" s="23">
        <f t="shared" si="17"/>
        <v>0.03136121799769403</v>
      </c>
      <c r="AD47" s="23">
        <f t="shared" si="17"/>
        <v>0.02951938494429141</v>
      </c>
      <c r="AE47" s="23">
        <f>AE19/AE$34</f>
        <v>0.02911812005645082</v>
      </c>
      <c r="AF47" s="23">
        <f>AF19/AF$34</f>
        <v>0.030984841262274763</v>
      </c>
      <c r="AG47" s="23">
        <f>AG19/AG$34</f>
        <v>0.03304577917996181</v>
      </c>
      <c r="AH47" s="23">
        <f>AH19/AH$34</f>
        <v>0.03203195363590085</v>
      </c>
    </row>
    <row r="48" spans="1:34" ht="14.25">
      <c r="A48" s="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</row>
    <row r="49" spans="1:34" ht="15.75">
      <c r="A49" s="11" t="s">
        <v>29</v>
      </c>
      <c r="B49" s="23">
        <f>B23/B$34</f>
        <v>0.11646660118295044</v>
      </c>
      <c r="C49" s="23">
        <f aca="true" t="shared" si="18" ref="C49:AD49">C23/C$34</f>
        <v>0.11765703004597533</v>
      </c>
      <c r="D49" s="23">
        <f t="shared" si="18"/>
        <v>0.12652304770661865</v>
      </c>
      <c r="E49" s="23">
        <f t="shared" si="18"/>
        <v>0.12919504515751146</v>
      </c>
      <c r="F49" s="23">
        <f t="shared" si="18"/>
        <v>0.1272913437962964</v>
      </c>
      <c r="G49" s="23">
        <f t="shared" si="18"/>
        <v>0.12610988165397338</v>
      </c>
      <c r="H49" s="23">
        <f t="shared" si="18"/>
        <v>0.1287901781854613</v>
      </c>
      <c r="I49" s="23">
        <f t="shared" si="18"/>
        <v>0.12787802267418805</v>
      </c>
      <c r="J49" s="23">
        <f t="shared" si="18"/>
        <v>0.12750006971622962</v>
      </c>
      <c r="K49" s="23">
        <f t="shared" si="18"/>
        <v>0.13367154779014845</v>
      </c>
      <c r="L49" s="23">
        <f t="shared" si="18"/>
        <v>0.13438332034569642</v>
      </c>
      <c r="M49" s="23">
        <f t="shared" si="18"/>
        <v>0.13663947477699923</v>
      </c>
      <c r="N49" s="23">
        <f t="shared" si="18"/>
        <v>0.13909066503519762</v>
      </c>
      <c r="O49" s="23">
        <f t="shared" si="18"/>
        <v>0.1474995386316463</v>
      </c>
      <c r="P49" s="23">
        <f t="shared" si="18"/>
        <v>0.14536236490429225</v>
      </c>
      <c r="Q49" s="23">
        <f t="shared" si="18"/>
        <v>0.14161731497428665</v>
      </c>
      <c r="R49" s="23">
        <f t="shared" si="18"/>
        <v>0.14338705077024774</v>
      </c>
      <c r="S49" s="23">
        <f t="shared" si="18"/>
        <v>0.14239254148205804</v>
      </c>
      <c r="T49" s="23">
        <f t="shared" si="18"/>
        <v>0.14027020965000572</v>
      </c>
      <c r="U49" s="23">
        <f t="shared" si="18"/>
        <v>0.14358099575556107</v>
      </c>
      <c r="V49" s="23">
        <f t="shared" si="18"/>
        <v>0.13990355138436447</v>
      </c>
      <c r="W49" s="23">
        <f t="shared" si="18"/>
        <v>0.14072233245913782</v>
      </c>
      <c r="X49" s="23">
        <f t="shared" si="18"/>
        <v>0.14622754294821186</v>
      </c>
      <c r="Y49" s="23">
        <f t="shared" si="18"/>
        <v>0.14221377511424968</v>
      </c>
      <c r="Z49" s="23">
        <f t="shared" si="18"/>
        <v>0.14287622455847152</v>
      </c>
      <c r="AA49" s="23">
        <f t="shared" si="18"/>
        <v>0.1376207571941174</v>
      </c>
      <c r="AB49" s="23">
        <f t="shared" si="18"/>
        <v>0.1328559688412446</v>
      </c>
      <c r="AC49" s="23">
        <f t="shared" si="18"/>
        <v>0.13540361454151442</v>
      </c>
      <c r="AD49" s="23">
        <f t="shared" si="18"/>
        <v>0.14122435554824653</v>
      </c>
      <c r="AE49" s="23">
        <f>AE23/AE$34</f>
        <v>0.13871804128786636</v>
      </c>
      <c r="AF49" s="23">
        <f>AF23/AF$34</f>
        <v>0.13862776877363586</v>
      </c>
      <c r="AG49" s="23">
        <f>AG23/AG$34</f>
        <v>0.1363976508761322</v>
      </c>
      <c r="AH49" s="23">
        <f>AH23/AH$34</f>
        <v>0.13091368826184976</v>
      </c>
    </row>
    <row r="50" spans="1:34" ht="14.25">
      <c r="A50" s="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</row>
    <row r="51" spans="1:34" ht="14.25">
      <c r="A51" s="11" t="s">
        <v>25</v>
      </c>
      <c r="B51" s="23">
        <f>B25/B$34</f>
        <v>0.0005592283507896925</v>
      </c>
      <c r="C51" s="23">
        <f aca="true" t="shared" si="19" ref="C51:AD51">C25/C$34</f>
        <v>0.0007557531127283384</v>
      </c>
      <c r="D51" s="23">
        <f t="shared" si="19"/>
        <v>0.0008809950423935721</v>
      </c>
      <c r="E51" s="23">
        <f t="shared" si="19"/>
        <v>0.000912521906458484</v>
      </c>
      <c r="F51" s="23">
        <f t="shared" si="19"/>
        <v>0.0010488437763095898</v>
      </c>
      <c r="G51" s="23">
        <f t="shared" si="19"/>
        <v>0.0006258718828218594</v>
      </c>
      <c r="H51" s="23">
        <f t="shared" si="19"/>
        <v>0.0008515448711389885</v>
      </c>
      <c r="I51" s="23">
        <f t="shared" si="19"/>
        <v>0.0007887778746081948</v>
      </c>
      <c r="J51" s="23">
        <f t="shared" si="19"/>
        <v>0.0007373538796657912</v>
      </c>
      <c r="K51" s="23">
        <f t="shared" si="19"/>
        <v>0.0007533178745380887</v>
      </c>
      <c r="L51" s="23">
        <f t="shared" si="19"/>
        <v>0.0007350671476686551</v>
      </c>
      <c r="M51" s="23">
        <f t="shared" si="19"/>
        <v>0.000674502530574001</v>
      </c>
      <c r="N51" s="23">
        <f t="shared" si="19"/>
        <v>0.0006366139820598977</v>
      </c>
      <c r="O51" s="23">
        <f t="shared" si="19"/>
        <v>0.0006312312001162298</v>
      </c>
      <c r="P51" s="23">
        <f t="shared" si="19"/>
        <v>0.0005565100031988677</v>
      </c>
      <c r="Q51" s="23">
        <f t="shared" si="19"/>
        <v>0.0005538374615307475</v>
      </c>
      <c r="R51" s="23">
        <f t="shared" si="19"/>
        <v>0.000604169859224836</v>
      </c>
      <c r="S51" s="23">
        <f t="shared" si="19"/>
        <v>0.0008370590424314497</v>
      </c>
      <c r="T51" s="23">
        <f t="shared" si="19"/>
        <v>0.0008179752187168152</v>
      </c>
      <c r="U51" s="23">
        <f t="shared" si="19"/>
        <v>0.0009888865161050133</v>
      </c>
      <c r="V51" s="23">
        <f t="shared" si="19"/>
        <v>0.000944606071875391</v>
      </c>
      <c r="W51" s="23">
        <f t="shared" si="19"/>
        <v>0.0009525749911936571</v>
      </c>
      <c r="X51" s="23">
        <f t="shared" si="19"/>
        <v>0.0005045981589374314</v>
      </c>
      <c r="Y51" s="23">
        <f t="shared" si="19"/>
        <v>0.0004457626257456601</v>
      </c>
      <c r="Z51" s="23">
        <f t="shared" si="19"/>
        <v>0.00027282538919077453</v>
      </c>
      <c r="AA51" s="23">
        <f t="shared" si="19"/>
        <v>0.000224057534122868</v>
      </c>
      <c r="AB51" s="23">
        <f t="shared" si="19"/>
        <v>0.0004201451476313381</v>
      </c>
      <c r="AC51" s="23">
        <f t="shared" si="19"/>
        <v>0.00044730298526122775</v>
      </c>
      <c r="AD51" s="23">
        <f t="shared" si="19"/>
        <v>0.0003905768202935493</v>
      </c>
      <c r="AE51" s="23">
        <f>AE25/AE$34</f>
        <v>0.000367586727493518</v>
      </c>
      <c r="AF51" s="23">
        <f>AF25/AF$34</f>
        <v>0.0004321988114532685</v>
      </c>
      <c r="AG51" s="23">
        <f>AG25/AG$34</f>
        <v>0.0003472201435575697</v>
      </c>
      <c r="AH51" s="23">
        <f>AH25/AH$34</f>
        <v>0.0001118824786444319</v>
      </c>
    </row>
    <row r="52" spans="1:33" ht="14.25">
      <c r="A52" s="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</row>
    <row r="53" spans="1:33" ht="16.5">
      <c r="A53" s="13" t="s">
        <v>26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</row>
    <row r="54" ht="16.5">
      <c r="A54" s="14" t="s">
        <v>28</v>
      </c>
    </row>
    <row r="55" ht="14.25">
      <c r="A55" s="1"/>
    </row>
    <row r="56" ht="14.25">
      <c r="A56" s="1"/>
    </row>
    <row r="57" ht="14.25">
      <c r="A57" s="1" t="s">
        <v>33</v>
      </c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" shapeId="89978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Kuisma</dc:creator>
  <cp:keywords/>
  <dc:description/>
  <cp:lastModifiedBy>Kauppina</cp:lastModifiedBy>
  <dcterms:created xsi:type="dcterms:W3CDTF">2004-06-11T09:55:28Z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