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1" sheetId="1" r:id="rId1"/>
  </sheets>
  <definedNames>
    <definedName name="Diag">#REF!,#REF!</definedName>
    <definedName name="_xlnm.Print_Area" localSheetId="0">'Taul11'!$A$6:$M$43</definedName>
  </definedNames>
  <calcPr fullCalcOnLoad="1"/>
</workbook>
</file>

<file path=xl/sharedStrings.xml><?xml version="1.0" encoding="utf-8"?>
<sst xmlns="http://schemas.openxmlformats.org/spreadsheetml/2006/main" count="114" uniqueCount="63">
  <si>
    <t>Pvm</t>
  </si>
  <si>
    <t>Datum</t>
  </si>
  <si>
    <t>Date</t>
  </si>
  <si>
    <t>Kevyt polttoöljy</t>
  </si>
  <si>
    <t>Raskas polttoöljy</t>
  </si>
  <si>
    <t>Kivihiili</t>
  </si>
  <si>
    <t>Maakaasu</t>
  </si>
  <si>
    <t>Turve</t>
  </si>
  <si>
    <t>Ydinvoima</t>
  </si>
  <si>
    <t>Vesivoima</t>
  </si>
  <si>
    <t>Tuonti</t>
  </si>
  <si>
    <t>Lätt brännolja</t>
  </si>
  <si>
    <t>Tung brännolja</t>
  </si>
  <si>
    <t>Stenkol</t>
  </si>
  <si>
    <t>Naturgas</t>
  </si>
  <si>
    <t>Torv</t>
  </si>
  <si>
    <t>Kärnkraft</t>
  </si>
  <si>
    <t>Vattenkraft</t>
  </si>
  <si>
    <t>Import</t>
  </si>
  <si>
    <t>Light Fuel Oil</t>
  </si>
  <si>
    <t>Heavy Fuel Oil</t>
  </si>
  <si>
    <t>Hard Coal</t>
  </si>
  <si>
    <t>Natural Gas</t>
  </si>
  <si>
    <t>Peat</t>
  </si>
  <si>
    <t>Nuclear Power</t>
  </si>
  <si>
    <t>Hydro Power</t>
  </si>
  <si>
    <t>Imports</t>
  </si>
  <si>
    <t>c/l</t>
  </si>
  <si>
    <t>c/kg</t>
  </si>
  <si>
    <t>€/t</t>
  </si>
  <si>
    <t>€/MWh</t>
  </si>
  <si>
    <t>c/kWh</t>
  </si>
  <si>
    <t>-</t>
  </si>
  <si>
    <t xml:space="preserve">   - Sulphur-free, sulphur content &lt; 50 ppm since 1 July 1993, sulphur content &lt; 10 ppm since 1 September 2004 </t>
  </si>
  <si>
    <t>Sähköntuotannon polttoaineet verovapaita 1.1.1997 alkaen - Bränslen inom elproduktionen skattefria sedan 1.1.1997 - Fuels in electricity production tax-exempt since 1 January 1997</t>
  </si>
  <si>
    <r>
      <t xml:space="preserve">Taulukko 11. </t>
    </r>
    <r>
      <rPr>
        <b/>
        <sz val="11"/>
        <color indexed="8"/>
        <rFont val="Arial"/>
        <family val="2"/>
      </rPr>
      <t>Energiaverot sekä huoltovarmuus- ja öljysuojamaksut</t>
    </r>
  </si>
  <si>
    <r>
      <t xml:space="preserve">Tabell 11. </t>
    </r>
    <r>
      <rPr>
        <sz val="9"/>
        <color indexed="8"/>
        <rFont val="Arial"/>
        <family val="2"/>
      </rPr>
      <t>Energiskatter, försörjningsberedskapsavgifter och oljeskyddsavgifter</t>
    </r>
  </si>
  <si>
    <r>
      <t>Table 11.</t>
    </r>
    <r>
      <rPr>
        <sz val="9"/>
        <color indexed="8"/>
        <rFont val="Arial"/>
        <family val="2"/>
      </rPr>
      <t xml:space="preserve"> Energy Taxes, Precautionary Stock Fees and Oil Pollution Fees</t>
    </r>
  </si>
  <si>
    <r>
      <t>Polttoaineet</t>
    </r>
    <r>
      <rPr>
        <sz val="8"/>
        <rFont val="Arial"/>
        <family val="2"/>
      </rPr>
      <t xml:space="preserve">   Bränslen   Fuels</t>
    </r>
  </si>
  <si>
    <r>
      <t>Sähkö</t>
    </r>
    <r>
      <rPr>
        <sz val="8"/>
        <rFont val="Arial"/>
        <family val="2"/>
      </rPr>
      <t xml:space="preserve">   Elektricitet   Electricity</t>
    </r>
  </si>
  <si>
    <r>
      <t>Kulutus</t>
    </r>
    <r>
      <rPr>
        <sz val="8"/>
        <rFont val="Arial"/>
        <family val="2"/>
      </rPr>
      <t xml:space="preserve">   Förbrukning   Consumption</t>
    </r>
  </si>
  <si>
    <r>
      <t>Tuotanto</t>
    </r>
    <r>
      <rPr>
        <sz val="8"/>
        <rFont val="Arial"/>
        <family val="2"/>
      </rPr>
      <t xml:space="preserve">   Produktion   Production</t>
    </r>
  </si>
  <si>
    <r>
      <t>Moottoribensiini, 
lyijytön</t>
    </r>
    <r>
      <rPr>
        <b/>
        <vertAlign val="superscript"/>
        <sz val="8"/>
        <rFont val="Arial"/>
        <family val="2"/>
      </rPr>
      <t>1</t>
    </r>
  </si>
  <si>
    <r>
      <t>Dieselöljy</t>
    </r>
    <r>
      <rPr>
        <b/>
        <vertAlign val="superscript"/>
        <sz val="8"/>
        <rFont val="Arial"/>
        <family val="2"/>
      </rPr>
      <t>2</t>
    </r>
  </si>
  <si>
    <r>
      <t>Sähkö, I</t>
    </r>
    <r>
      <rPr>
        <b/>
        <vertAlign val="superscript"/>
        <sz val="8"/>
        <rFont val="Arial"/>
        <family val="2"/>
      </rPr>
      <t>3</t>
    </r>
  </si>
  <si>
    <r>
      <t>Sähkö, II</t>
    </r>
    <r>
      <rPr>
        <b/>
        <vertAlign val="superscript"/>
        <sz val="8"/>
        <rFont val="Arial"/>
        <family val="2"/>
      </rPr>
      <t>4</t>
    </r>
  </si>
  <si>
    <r>
      <t>Motorbensin, blyfri</t>
    </r>
    <r>
      <rPr>
        <vertAlign val="superscript"/>
        <sz val="8"/>
        <rFont val="Arial"/>
        <family val="2"/>
      </rPr>
      <t>1</t>
    </r>
  </si>
  <si>
    <r>
      <t>Dieselolja</t>
    </r>
    <r>
      <rPr>
        <vertAlign val="superscript"/>
        <sz val="8"/>
        <rFont val="Arial"/>
        <family val="2"/>
      </rPr>
      <t>2</t>
    </r>
  </si>
  <si>
    <r>
      <t>Elektricitet, I</t>
    </r>
    <r>
      <rPr>
        <vertAlign val="superscript"/>
        <sz val="8"/>
        <rFont val="Arial"/>
        <family val="2"/>
      </rPr>
      <t>3</t>
    </r>
  </si>
  <si>
    <r>
      <t>Elektricitet, II</t>
    </r>
    <r>
      <rPr>
        <vertAlign val="superscript"/>
        <sz val="8"/>
        <rFont val="Arial"/>
        <family val="2"/>
      </rPr>
      <t>4</t>
    </r>
  </si>
  <si>
    <r>
      <t>Motor Gasoline, unleaded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</si>
  <si>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Diesel Fuel</t>
    </r>
    <r>
      <rPr>
        <vertAlign val="superscript"/>
        <sz val="8"/>
        <rFont val="Arial"/>
        <family val="2"/>
      </rPr>
      <t>2</t>
    </r>
  </si>
  <si>
    <r>
      <t>Electricity, I</t>
    </r>
    <r>
      <rPr>
        <vertAlign val="superscript"/>
        <sz val="8"/>
        <rFont val="Arial"/>
        <family val="2"/>
      </rPr>
      <t>3</t>
    </r>
  </si>
  <si>
    <r>
      <t>Electricity, II</t>
    </r>
    <r>
      <rPr>
        <vertAlign val="superscript"/>
        <sz val="8"/>
        <rFont val="Arial"/>
        <family val="2"/>
      </rPr>
      <t>4</t>
    </r>
  </si>
  <si>
    <r>
      <t>c/nm</t>
    </r>
    <r>
      <rPr>
        <vertAlign val="superscript"/>
        <sz val="8"/>
        <rFont val="Arial"/>
        <family val="2"/>
      </rPr>
      <t>3</t>
    </r>
  </si>
  <si>
    <r>
      <t xml:space="preserve">Valmisteverot </t>
    </r>
    <r>
      <rPr>
        <sz val="8"/>
        <rFont val="Arial"/>
        <family val="2"/>
      </rPr>
      <t xml:space="preserve">  Accis   Excise Taxes</t>
    </r>
  </si>
  <si>
    <r>
      <t>Huoltovarmuusmaksut</t>
    </r>
    <r>
      <rPr>
        <sz val="8"/>
        <rFont val="Arial"/>
        <family val="2"/>
      </rPr>
      <t xml:space="preserve">   Försörjningsberedskapsavgifter   Precautionary Stock Fees</t>
    </r>
  </si>
  <si>
    <r>
      <t>Öljysuojamaksut</t>
    </r>
    <r>
      <rPr>
        <b/>
        <vertAlign val="superscript"/>
        <sz val="8"/>
        <rFont val="Arial"/>
        <family val="2"/>
      </rPr>
      <t>5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Oljeskyddsavgifter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Oil Pollution Fees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</si>
  <si>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Reformuloitu 1.1.1993 lähtien, lisäksi rikitön 1.9.2004 lähtien - Reformulerad, sedan 1.1.1993, också svavelfri sedan 1.9.2004 - Reformulated, since 1 January 1993, also sulphur-free since 1 September 2004</t>
    </r>
  </si>
  <si>
    <r>
      <t>2</t>
    </r>
    <r>
      <rPr>
        <sz val="8"/>
        <rFont val="Arial"/>
        <family val="2"/>
      </rPr>
      <t xml:space="preserve"> Rikitön, rikkipit. &lt; 50 ppm 1.7.1993 lähtien, rikkipit.&lt; 10 ppm 1.9.2004 lähtien  - Svavelfri, svavelhalt &lt; 50 ppm sedan 1.7.1993, svavelhalt &lt; 10 ppm sedan 1.9.2004  </t>
    </r>
  </si>
  <si>
    <r>
      <t>3</t>
    </r>
    <r>
      <rPr>
        <sz val="8"/>
        <rFont val="Arial"/>
        <family val="2"/>
      </rPr>
      <t xml:space="preserve"> Veroluokka I: muut - Skatteklass I: övriga - Tax class I: others</t>
    </r>
  </si>
  <si>
    <r>
      <t>4</t>
    </r>
    <r>
      <rPr>
        <sz val="8"/>
        <rFont val="Arial"/>
        <family val="2"/>
      </rPr>
      <t xml:space="preserve"> Veroluokka II: teollisuus ja ammattimaiset kasvihuoneet - Skatteklass II: industri och yrkessmässiga växthus - Tax class II: industry and professional greenhouses</t>
    </r>
  </si>
  <si>
    <r>
      <t>5</t>
    </r>
    <r>
      <rPr>
        <sz val="8"/>
        <rFont val="Arial"/>
        <family val="2"/>
      </rPr>
      <t xml:space="preserve"> Tuontiöljystä ja -öljytuotteista perittävä maksu: 0,50 €/t - Avgiften för importerad olja och oljeprodukter: 0,50 €/t - Fee for imported oil and oil products: 0,50 €/t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</si>
</sst>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.00_)"/>
    <numFmt numFmtId="191" formatCode="General_)"/>
    <numFmt numFmtId="192" formatCode="_-* #,##0.000\ _m_k_-;\-* #,##0.000\ _m_k_-;_-* &quot;-&quot;??\ _m_k_-;_-@_-"/>
    <numFmt numFmtId="193" formatCode="_-* #,##0.0000\ _m_k_-;\-* #,##0.0000\ _m_k_-;_-* &quot;-&quot;??\ _m_k_-;_-@_-"/>
    <numFmt numFmtId="194" formatCode="_-* #,##0.00000\ _m_k_-;\-* #,##0.00000\ _m_k_-;_-* &quot;-&quot;??\ _m_k_-;_-@_-"/>
    <numFmt numFmtId="195" formatCode="_-* #,##0.0\ _m_k_-;\-* #,##0.0\ _m_k_-;_-* &quot;-&quot;??\ _m_k_-;_-@_-"/>
    <numFmt numFmtId="196" formatCode="_-* #,##0\ _m_k_-;\-* #,##0\ _m_k_-;_-* &quot;-&quot;??\ _m_k_-;_-@_-"/>
    <numFmt numFmtId="197" formatCode="0.0_)"/>
    <numFmt numFmtId="198" formatCode="0_)"/>
    <numFmt numFmtId="199" formatCode="#,##0.0"/>
    <numFmt numFmtId="200" formatCode="#,##0.00_ ;\-#,##0.00\ "/>
    <numFmt numFmtId="201" formatCode="0.000000"/>
    <numFmt numFmtId="202" formatCode="&quot;Kyllä&quot;;&quot;Kyllä&quot;;&quot;Ei&quot;"/>
    <numFmt numFmtId="203" formatCode="&quot;Tosi&quot;;&quot;Tosi&quot;;&quot;Epätosi&quot;"/>
    <numFmt numFmtId="204" formatCode="&quot;Käytössä&quot;;&quot;Käytössä&quot;;&quot;Ei käytössä&quot;"/>
    <numFmt numFmtId="205" formatCode="0.0000000"/>
    <numFmt numFmtId="206" formatCode="0.000000000"/>
    <numFmt numFmtId="207" formatCode="0.0000000000"/>
    <numFmt numFmtId="208" formatCode="0.00000000"/>
  </numFmts>
  <fonts count="14">
    <font>
      <sz val="10"/>
      <name val="Arial"/>
      <family val="0"/>
    </font>
    <font>
      <sz val="9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2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4" fontId="6" fillId="0" borderId="13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4" fontId="9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4" fontId="6" fillId="0" borderId="15" xfId="0" applyNumberFormat="1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184" fontId="6" fillId="0" borderId="8" xfId="0" applyNumberFormat="1" applyFont="1" applyBorder="1" applyAlignment="1">
      <alignment horizontal="center"/>
    </xf>
    <xf numFmtId="184" fontId="6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/>
    </xf>
    <xf numFmtId="14" fontId="9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4" fontId="6" fillId="0" borderId="4" xfId="0" applyNumberFormat="1" applyFont="1" applyBorder="1" applyAlignment="1">
      <alignment/>
    </xf>
    <xf numFmtId="184" fontId="6" fillId="0" borderId="5" xfId="0" applyNumberFormat="1" applyFont="1" applyBorder="1" applyAlignment="1">
      <alignment horizontal="center"/>
    </xf>
    <xf numFmtId="184" fontId="6" fillId="0" borderId="6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right"/>
    </xf>
    <xf numFmtId="0" fontId="12" fillId="0" borderId="0" xfId="0" applyFont="1" applyAlignment="1">
      <alignment/>
    </xf>
    <xf numFmtId="14" fontId="13" fillId="0" borderId="13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7.140625" style="2" customWidth="1"/>
    <col min="2" max="2" width="19.00390625" style="2" customWidth="1"/>
    <col min="3" max="3" width="10.28125" style="2" customWidth="1"/>
    <col min="4" max="4" width="13.28125" style="2" customWidth="1"/>
    <col min="5" max="5" width="14.57421875" style="2" customWidth="1"/>
    <col min="6" max="6" width="8.7109375" style="2" customWidth="1"/>
    <col min="7" max="7" width="9.8515625" style="2" customWidth="1"/>
    <col min="8" max="8" width="7.140625" style="2" customWidth="1"/>
    <col min="9" max="9" width="12.57421875" style="2" customWidth="1"/>
    <col min="10" max="10" width="13.7109375" style="2" customWidth="1"/>
    <col min="11" max="11" width="12.00390625" style="2" customWidth="1"/>
    <col min="12" max="12" width="10.57421875" style="2" customWidth="1"/>
    <col min="13" max="13" width="6.57421875" style="2" customWidth="1"/>
    <col min="14" max="16384" width="9.140625" style="2" customWidth="1"/>
  </cols>
  <sheetData>
    <row r="1" ht="15">
      <c r="A1" s="1" t="s">
        <v>35</v>
      </c>
    </row>
    <row r="2" ht="12">
      <c r="A2" s="3" t="s">
        <v>36</v>
      </c>
    </row>
    <row r="3" ht="12">
      <c r="A3" s="3" t="s">
        <v>37</v>
      </c>
    </row>
    <row r="6" spans="1:13" ht="11.25">
      <c r="A6" s="4" t="s">
        <v>0</v>
      </c>
      <c r="B6" s="59" t="s">
        <v>38</v>
      </c>
      <c r="C6" s="60"/>
      <c r="D6" s="60"/>
      <c r="E6" s="60"/>
      <c r="F6" s="60"/>
      <c r="G6" s="60"/>
      <c r="H6" s="61"/>
      <c r="I6" s="62" t="s">
        <v>39</v>
      </c>
      <c r="J6" s="63"/>
      <c r="K6" s="63"/>
      <c r="L6" s="63"/>
      <c r="M6" s="64"/>
    </row>
    <row r="7" spans="1:13" ht="11.25">
      <c r="A7" s="5" t="s">
        <v>1</v>
      </c>
      <c r="B7" s="6"/>
      <c r="C7" s="7"/>
      <c r="D7" s="7"/>
      <c r="E7" s="7"/>
      <c r="F7" s="7"/>
      <c r="G7" s="7"/>
      <c r="H7" s="8"/>
      <c r="I7" s="65" t="s">
        <v>40</v>
      </c>
      <c r="J7" s="66"/>
      <c r="K7" s="65" t="s">
        <v>41</v>
      </c>
      <c r="L7" s="67"/>
      <c r="M7" s="68"/>
    </row>
    <row r="8" spans="1:13" ht="22.5">
      <c r="A8" s="9" t="s">
        <v>2</v>
      </c>
      <c r="B8" s="10" t="s">
        <v>42</v>
      </c>
      <c r="C8" s="11" t="s">
        <v>43</v>
      </c>
      <c r="D8" s="4" t="s">
        <v>3</v>
      </c>
      <c r="E8" s="11" t="s">
        <v>4</v>
      </c>
      <c r="F8" s="4" t="s">
        <v>5</v>
      </c>
      <c r="G8" s="11" t="s">
        <v>6</v>
      </c>
      <c r="H8" s="4" t="s">
        <v>7</v>
      </c>
      <c r="I8" s="12" t="s">
        <v>44</v>
      </c>
      <c r="J8" s="12" t="s">
        <v>45</v>
      </c>
      <c r="K8" s="12" t="s">
        <v>8</v>
      </c>
      <c r="L8" s="4" t="s">
        <v>9</v>
      </c>
      <c r="M8" s="13" t="s">
        <v>10</v>
      </c>
    </row>
    <row r="9" spans="1:13" ht="11.25">
      <c r="A9" s="14"/>
      <c r="B9" s="5" t="s">
        <v>46</v>
      </c>
      <c r="C9" s="15" t="s">
        <v>47</v>
      </c>
      <c r="D9" s="5" t="s">
        <v>11</v>
      </c>
      <c r="E9" s="15" t="s">
        <v>12</v>
      </c>
      <c r="F9" s="5" t="s">
        <v>13</v>
      </c>
      <c r="G9" s="15" t="s">
        <v>14</v>
      </c>
      <c r="H9" s="5" t="s">
        <v>15</v>
      </c>
      <c r="I9" s="16" t="s">
        <v>48</v>
      </c>
      <c r="J9" s="16" t="s">
        <v>49</v>
      </c>
      <c r="K9" s="16" t="s">
        <v>16</v>
      </c>
      <c r="L9" s="5" t="s">
        <v>17</v>
      </c>
      <c r="M9" s="17" t="s">
        <v>18</v>
      </c>
    </row>
    <row r="10" spans="1:13" ht="11.25">
      <c r="A10" s="14"/>
      <c r="B10" s="5" t="s">
        <v>50</v>
      </c>
      <c r="C10" s="15" t="s">
        <v>51</v>
      </c>
      <c r="D10" s="5" t="s">
        <v>19</v>
      </c>
      <c r="E10" s="15" t="s">
        <v>20</v>
      </c>
      <c r="F10" s="5" t="s">
        <v>21</v>
      </c>
      <c r="G10" s="15" t="s">
        <v>22</v>
      </c>
      <c r="H10" s="5" t="s">
        <v>23</v>
      </c>
      <c r="I10" s="16" t="s">
        <v>52</v>
      </c>
      <c r="J10" s="16" t="s">
        <v>53</v>
      </c>
      <c r="K10" s="16" t="s">
        <v>24</v>
      </c>
      <c r="L10" s="5" t="s">
        <v>25</v>
      </c>
      <c r="M10" s="17" t="s">
        <v>26</v>
      </c>
    </row>
    <row r="11" spans="1:13" s="21" customFormat="1" ht="12" customHeight="1">
      <c r="A11" s="18"/>
      <c r="B11" s="56" t="s">
        <v>27</v>
      </c>
      <c r="C11" s="57"/>
      <c r="D11" s="58"/>
      <c r="E11" s="19" t="s">
        <v>28</v>
      </c>
      <c r="F11" s="19" t="s">
        <v>29</v>
      </c>
      <c r="G11" s="20" t="s">
        <v>54</v>
      </c>
      <c r="H11" s="19" t="s">
        <v>30</v>
      </c>
      <c r="I11" s="56" t="s">
        <v>31</v>
      </c>
      <c r="J11" s="57"/>
      <c r="K11" s="57"/>
      <c r="L11" s="57"/>
      <c r="M11" s="58"/>
    </row>
    <row r="12" spans="1:13" ht="11.25">
      <c r="A12" s="22" t="s">
        <v>55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5"/>
    </row>
    <row r="13" spans="1:13" s="51" customFormat="1" ht="11.25">
      <c r="A13" s="52">
        <v>32874</v>
      </c>
      <c r="B13" s="53">
        <v>21.528054587073413</v>
      </c>
      <c r="C13" s="53">
        <v>16.818792646151103</v>
      </c>
      <c r="D13" s="53">
        <v>0.3363758529230221</v>
      </c>
      <c r="E13" s="53">
        <v>0.3363758529230221</v>
      </c>
      <c r="F13" s="53">
        <v>2.6910068233841766</v>
      </c>
      <c r="G13" s="53">
        <v>0.16818792646151104</v>
      </c>
      <c r="H13" s="53">
        <v>0.3363758529230221</v>
      </c>
      <c r="I13" s="54" t="s">
        <v>32</v>
      </c>
      <c r="J13" s="54" t="s">
        <v>32</v>
      </c>
      <c r="K13" s="54" t="s">
        <v>32</v>
      </c>
      <c r="L13" s="54" t="s">
        <v>32</v>
      </c>
      <c r="M13" s="55" t="s">
        <v>32</v>
      </c>
    </row>
    <row r="14" spans="1:13" ht="11.25">
      <c r="A14" s="28">
        <v>33239</v>
      </c>
      <c r="B14" s="27">
        <v>26.573692380918743</v>
      </c>
      <c r="C14" s="27">
        <v>17.491544351997145</v>
      </c>
      <c r="D14" s="27">
        <v>0.3531946455691732</v>
      </c>
      <c r="E14" s="27">
        <v>0.3531946455691732</v>
      </c>
      <c r="F14" s="27">
        <v>2.8255571645533855</v>
      </c>
      <c r="G14" s="27">
        <v>0.1765973227845866</v>
      </c>
      <c r="H14" s="27">
        <v>0.3531946455691732</v>
      </c>
      <c r="I14" s="15" t="s">
        <v>32</v>
      </c>
      <c r="J14" s="15" t="s">
        <v>32</v>
      </c>
      <c r="K14" s="15" t="s">
        <v>32</v>
      </c>
      <c r="L14" s="15" t="s">
        <v>32</v>
      </c>
      <c r="M14" s="17" t="s">
        <v>32</v>
      </c>
    </row>
    <row r="15" spans="1:13" ht="11.25">
      <c r="A15" s="28">
        <v>33604</v>
      </c>
      <c r="B15" s="27">
        <v>28.255571645533852</v>
      </c>
      <c r="C15" s="27">
        <v>17.491544351997145</v>
      </c>
      <c r="D15" s="27">
        <v>0.3531946455691732</v>
      </c>
      <c r="E15" s="27">
        <v>0.3531946455691732</v>
      </c>
      <c r="F15" s="27">
        <v>2.8255571645533855</v>
      </c>
      <c r="G15" s="27">
        <v>0.1765973227845866</v>
      </c>
      <c r="H15" s="27">
        <v>0.3531946455691732</v>
      </c>
      <c r="I15" s="15" t="s">
        <v>32</v>
      </c>
      <c r="J15" s="15" t="s">
        <v>32</v>
      </c>
      <c r="K15" s="15" t="s">
        <v>32</v>
      </c>
      <c r="L15" s="15" t="s">
        <v>32</v>
      </c>
      <c r="M15" s="17" t="s">
        <v>32</v>
      </c>
    </row>
    <row r="16" spans="1:13" ht="11.25">
      <c r="A16" s="28">
        <v>33817</v>
      </c>
      <c r="B16" s="27">
        <v>31.619330174764073</v>
      </c>
      <c r="C16" s="27">
        <v>17.491544351997145</v>
      </c>
      <c r="D16" s="27">
        <v>0.3531946455691732</v>
      </c>
      <c r="E16" s="27">
        <v>0.3531946455691732</v>
      </c>
      <c r="F16" s="27">
        <v>2.8255571645533855</v>
      </c>
      <c r="G16" s="27">
        <v>0.1765973227845866</v>
      </c>
      <c r="H16" s="27">
        <v>0.3531946455691732</v>
      </c>
      <c r="I16" s="15" t="s">
        <v>32</v>
      </c>
      <c r="J16" s="15" t="s">
        <v>32</v>
      </c>
      <c r="K16" s="15" t="s">
        <v>32</v>
      </c>
      <c r="L16" s="15" t="s">
        <v>32</v>
      </c>
      <c r="M16" s="17" t="s">
        <v>32</v>
      </c>
    </row>
    <row r="17" spans="1:13" ht="11.25">
      <c r="A17" s="28">
        <v>33970</v>
      </c>
      <c r="B17" s="27">
        <v>39.524162718455095</v>
      </c>
      <c r="C17" s="27">
        <v>19.173423616612258</v>
      </c>
      <c r="D17" s="27">
        <v>1.4077329444828475</v>
      </c>
      <c r="E17" s="27">
        <v>1.1218134694982786</v>
      </c>
      <c r="F17" s="27">
        <v>5.614112985285239</v>
      </c>
      <c r="G17" s="27">
        <v>0.351512766304558</v>
      </c>
      <c r="H17" s="27">
        <v>0.701343653344501</v>
      </c>
      <c r="I17" s="27">
        <v>0.25228188969226656</v>
      </c>
      <c r="J17" s="27">
        <v>0.25228188969226656</v>
      </c>
      <c r="K17" s="27">
        <v>0.10427651440613683</v>
      </c>
      <c r="L17" s="15" t="s">
        <v>32</v>
      </c>
      <c r="M17" s="29">
        <v>0.10427651440613683</v>
      </c>
    </row>
    <row r="18" spans="1:13" ht="11.25">
      <c r="A18" s="28">
        <v>34151</v>
      </c>
      <c r="B18" s="27">
        <v>39.524162718455095</v>
      </c>
      <c r="C18" s="27">
        <v>16.650604719689593</v>
      </c>
      <c r="D18" s="27">
        <v>1.4077329444828475</v>
      </c>
      <c r="E18" s="27">
        <v>1.1218134694982786</v>
      </c>
      <c r="F18" s="27">
        <v>5.614112985285239</v>
      </c>
      <c r="G18" s="27">
        <v>0.351512766304558</v>
      </c>
      <c r="H18" s="27">
        <v>0.701343653344501</v>
      </c>
      <c r="I18" s="27">
        <v>0.25228188969226656</v>
      </c>
      <c r="J18" s="27">
        <v>0.25228188969226656</v>
      </c>
      <c r="K18" s="27">
        <v>0.10427651440613683</v>
      </c>
      <c r="L18" s="15" t="s">
        <v>32</v>
      </c>
      <c r="M18" s="29">
        <v>0.10427651440613683</v>
      </c>
    </row>
    <row r="19" spans="1:13" ht="11.25">
      <c r="A19" s="28">
        <v>34335</v>
      </c>
      <c r="B19" s="27">
        <v>40.04554529048578</v>
      </c>
      <c r="C19" s="27">
        <v>17.289718840243335</v>
      </c>
      <c r="D19" s="27">
        <v>2.0518927028304343</v>
      </c>
      <c r="E19" s="27">
        <v>1.9846175322458302</v>
      </c>
      <c r="F19" s="27">
        <v>11.302228658213542</v>
      </c>
      <c r="G19" s="27">
        <v>1.0932215219998216</v>
      </c>
      <c r="H19" s="27">
        <v>0.3531946455691732</v>
      </c>
      <c r="I19" s="15" t="s">
        <v>32</v>
      </c>
      <c r="J19" s="15" t="s">
        <v>32</v>
      </c>
      <c r="K19" s="27">
        <v>0.3531946455691732</v>
      </c>
      <c r="L19" s="27">
        <v>0.03363758529230221</v>
      </c>
      <c r="M19" s="29">
        <v>0.2186443043999643</v>
      </c>
    </row>
    <row r="20" spans="1:13" ht="11.25">
      <c r="A20" s="28">
        <v>34700</v>
      </c>
      <c r="B20" s="27">
        <v>45.12482066962341</v>
      </c>
      <c r="C20" s="27">
        <v>27.498725976457052</v>
      </c>
      <c r="D20" s="27">
        <v>3.024018917777968</v>
      </c>
      <c r="E20" s="27">
        <v>3.11988603586103</v>
      </c>
      <c r="F20" s="27">
        <v>19.52661826218143</v>
      </c>
      <c r="G20" s="27">
        <v>0.9418523881844617</v>
      </c>
      <c r="H20" s="27">
        <v>0.5886577426152886</v>
      </c>
      <c r="I20" s="15" t="s">
        <v>32</v>
      </c>
      <c r="J20" s="15" t="s">
        <v>32</v>
      </c>
      <c r="K20" s="27">
        <v>0.40365102350762644</v>
      </c>
      <c r="L20" s="27">
        <v>0.06727517058460442</v>
      </c>
      <c r="M20" s="29">
        <v>0.3700134382153243</v>
      </c>
    </row>
    <row r="21" spans="1:13" ht="11.25">
      <c r="A21" s="28">
        <v>35065</v>
      </c>
      <c r="B21" s="27">
        <v>51.85233772808385</v>
      </c>
      <c r="C21" s="27">
        <v>27.498725976457052</v>
      </c>
      <c r="D21" s="27">
        <v>3.024018917777968</v>
      </c>
      <c r="E21" s="27">
        <v>3.11988603586103</v>
      </c>
      <c r="F21" s="27">
        <v>19.52661826218143</v>
      </c>
      <c r="G21" s="27">
        <v>0.9418523881844617</v>
      </c>
      <c r="H21" s="27">
        <v>0.5886577426152886</v>
      </c>
      <c r="I21" s="15" t="s">
        <v>32</v>
      </c>
      <c r="J21" s="15" t="s">
        <v>32</v>
      </c>
      <c r="K21" s="27">
        <v>0.40365102350762644</v>
      </c>
      <c r="L21" s="27">
        <v>0.06727517058460442</v>
      </c>
      <c r="M21" s="29">
        <v>0.3700134382153243</v>
      </c>
    </row>
    <row r="22" spans="1:13" ht="11.25">
      <c r="A22" s="28">
        <v>35431</v>
      </c>
      <c r="B22" s="27">
        <v>51.852337728083846</v>
      </c>
      <c r="C22" s="27">
        <v>27.498725976457052</v>
      </c>
      <c r="D22" s="27">
        <v>4.87744986738382</v>
      </c>
      <c r="E22" s="27">
        <v>3.716953174799394</v>
      </c>
      <c r="F22" s="27">
        <v>28.423759571995365</v>
      </c>
      <c r="G22" s="27">
        <v>1.1941342778767283</v>
      </c>
      <c r="H22" s="27">
        <v>0.7063892911383464</v>
      </c>
      <c r="I22" s="27">
        <v>0.40365102350762644</v>
      </c>
      <c r="J22" s="27">
        <v>0.40365102350762644</v>
      </c>
      <c r="K22" s="15" t="s">
        <v>32</v>
      </c>
      <c r="L22" s="15" t="s">
        <v>32</v>
      </c>
      <c r="M22" s="17" t="s">
        <v>32</v>
      </c>
    </row>
    <row r="23" spans="1:13" ht="11.25">
      <c r="A23" s="28">
        <v>35521</v>
      </c>
      <c r="B23" s="27">
        <v>51.852337728083846</v>
      </c>
      <c r="C23" s="27">
        <v>27.498725976457052</v>
      </c>
      <c r="D23" s="27">
        <v>4.87744986738382</v>
      </c>
      <c r="E23" s="27">
        <v>3.716953174799394</v>
      </c>
      <c r="F23" s="27">
        <v>28.423759571995365</v>
      </c>
      <c r="G23" s="27">
        <v>1.1941342778767283</v>
      </c>
      <c r="H23" s="27">
        <v>0.7063892911383464</v>
      </c>
      <c r="I23" s="27">
        <v>0.5550201573229864</v>
      </c>
      <c r="J23" s="27">
        <v>0.24387249336919098</v>
      </c>
      <c r="K23" s="15" t="s">
        <v>32</v>
      </c>
      <c r="L23" s="15" t="s">
        <v>32</v>
      </c>
      <c r="M23" s="17" t="s">
        <v>32</v>
      </c>
    </row>
    <row r="24" spans="1:13" ht="11.25">
      <c r="A24" s="28">
        <v>35796</v>
      </c>
      <c r="B24" s="27">
        <v>55.21609625731407</v>
      </c>
      <c r="C24" s="27">
        <v>30.021544873379717</v>
      </c>
      <c r="D24" s="27">
        <v>5.499745195291411</v>
      </c>
      <c r="E24" s="27">
        <v>4.339248502706985</v>
      </c>
      <c r="F24" s="27">
        <v>33.40212219525609</v>
      </c>
      <c r="G24" s="27">
        <v>1.3959597896305416</v>
      </c>
      <c r="H24" s="27">
        <v>0.8241208396614041</v>
      </c>
      <c r="I24" s="27">
        <v>0.5550201573229864</v>
      </c>
      <c r="J24" s="27">
        <v>0.3397396114522523</v>
      </c>
      <c r="K24" s="15" t="s">
        <v>32</v>
      </c>
      <c r="L24" s="15" t="s">
        <v>32</v>
      </c>
      <c r="M24" s="17" t="s">
        <v>32</v>
      </c>
    </row>
    <row r="25" spans="1:13" ht="11.25">
      <c r="A25" s="28">
        <v>36039</v>
      </c>
      <c r="B25" s="30">
        <v>55.216096257314064</v>
      </c>
      <c r="C25" s="30">
        <v>30.021544873379717</v>
      </c>
      <c r="D25" s="30">
        <v>6.374322412891268</v>
      </c>
      <c r="E25" s="30">
        <v>5.398832439414504</v>
      </c>
      <c r="F25" s="30">
        <v>41.374229909531714</v>
      </c>
      <c r="G25" s="30">
        <v>1.7323356425535636</v>
      </c>
      <c r="H25" s="30">
        <v>1.5136913381535992</v>
      </c>
      <c r="I25" s="30">
        <v>0.6895704984921952</v>
      </c>
      <c r="J25" s="30">
        <v>0.4204698161537776</v>
      </c>
      <c r="K25" s="15" t="s">
        <v>32</v>
      </c>
      <c r="L25" s="15" t="s">
        <v>32</v>
      </c>
      <c r="M25" s="17" t="s">
        <v>32</v>
      </c>
    </row>
    <row r="26" spans="1:13" ht="11.25">
      <c r="A26" s="28">
        <v>37622</v>
      </c>
      <c r="B26" s="30">
        <f>53.85+4.23</f>
        <v>58.08</v>
      </c>
      <c r="C26" s="30">
        <f>26.83+4.76</f>
        <v>31.589999999999996</v>
      </c>
      <c r="D26" s="30">
        <f>1.93+4.78</f>
        <v>6.71</v>
      </c>
      <c r="E26" s="30">
        <v>5.68</v>
      </c>
      <c r="F26" s="30">
        <v>43.52</v>
      </c>
      <c r="G26" s="30">
        <v>1.82</v>
      </c>
      <c r="H26" s="30">
        <v>1.59</v>
      </c>
      <c r="I26" s="30">
        <v>0.73</v>
      </c>
      <c r="J26" s="30">
        <v>0.44</v>
      </c>
      <c r="K26" s="15"/>
      <c r="L26" s="15"/>
      <c r="M26" s="17"/>
    </row>
    <row r="27" spans="1:13" ht="11.25">
      <c r="A27" s="50">
        <v>38534</v>
      </c>
      <c r="B27" s="30">
        <f>53.85+4.23</f>
        <v>58.08</v>
      </c>
      <c r="C27" s="30">
        <f>26.83+4.76</f>
        <v>31.589999999999996</v>
      </c>
      <c r="D27" s="30">
        <f>1.93+4.78</f>
        <v>6.71</v>
      </c>
      <c r="E27" s="30">
        <v>5.68</v>
      </c>
      <c r="F27" s="30">
        <v>43.52</v>
      </c>
      <c r="G27" s="30">
        <v>1.82</v>
      </c>
      <c r="H27" s="30" t="s">
        <v>32</v>
      </c>
      <c r="I27" s="30">
        <v>0.73</v>
      </c>
      <c r="J27" s="30">
        <v>0.44</v>
      </c>
      <c r="K27" s="15"/>
      <c r="L27" s="15"/>
      <c r="M27" s="17"/>
    </row>
    <row r="28" spans="1:13" ht="11.25">
      <c r="A28" s="31" t="s">
        <v>56</v>
      </c>
      <c r="B28" s="32"/>
      <c r="C28" s="32"/>
      <c r="D28" s="32"/>
      <c r="E28" s="32"/>
      <c r="F28" s="32"/>
      <c r="G28" s="32"/>
      <c r="H28" s="32"/>
      <c r="I28" s="23"/>
      <c r="J28" s="23"/>
      <c r="K28" s="24"/>
      <c r="L28" s="24"/>
      <c r="M28" s="25"/>
    </row>
    <row r="29" spans="1:13" ht="11.25">
      <c r="A29" s="26">
        <v>30864</v>
      </c>
      <c r="B29" s="33">
        <f>4.3/5.94573</f>
        <v>0.7232080837844974</v>
      </c>
      <c r="C29" s="33">
        <f>2.3/5.94573</f>
        <v>0.38683223086147533</v>
      </c>
      <c r="D29" s="33">
        <f>2.3/5.94573</f>
        <v>0.38683223086147533</v>
      </c>
      <c r="E29" s="33">
        <f>1.9/5.94573</f>
        <v>0.3195570602768709</v>
      </c>
      <c r="F29" s="33">
        <f>8.8/5.94573</f>
        <v>1.4800537528612971</v>
      </c>
      <c r="G29" s="34" t="s">
        <v>32</v>
      </c>
      <c r="H29" s="34" t="s">
        <v>32</v>
      </c>
      <c r="I29" s="34" t="s">
        <v>32</v>
      </c>
      <c r="J29" s="35" t="s">
        <v>32</v>
      </c>
      <c r="K29" s="34" t="s">
        <v>32</v>
      </c>
      <c r="L29" s="34" t="s">
        <v>32</v>
      </c>
      <c r="M29" s="36" t="s">
        <v>32</v>
      </c>
    </row>
    <row r="30" spans="1:13" ht="11.25">
      <c r="A30" s="28">
        <v>35431</v>
      </c>
      <c r="B30" s="27">
        <v>0.68</v>
      </c>
      <c r="C30" s="27">
        <f>2.1/5.94573</f>
        <v>0.3531946455691732</v>
      </c>
      <c r="D30" s="27">
        <f>2.1/5.94573</f>
        <v>0.3531946455691732</v>
      </c>
      <c r="E30" s="27">
        <v>0.28</v>
      </c>
      <c r="F30" s="27">
        <f>7/5.94573</f>
        <v>1.1773154852305772</v>
      </c>
      <c r="G30" s="37">
        <f>0.5/5.94573</f>
        <v>0.08409396323075552</v>
      </c>
      <c r="H30" s="37" t="s">
        <v>32</v>
      </c>
      <c r="I30" s="37">
        <f>0.075/5.94573</f>
        <v>0.012614094484613326</v>
      </c>
      <c r="J30" s="37">
        <f>0.075/5.94573</f>
        <v>0.012614094484613326</v>
      </c>
      <c r="K30" s="37" t="s">
        <v>32</v>
      </c>
      <c r="L30" s="37" t="s">
        <v>32</v>
      </c>
      <c r="M30" s="38" t="s">
        <v>32</v>
      </c>
    </row>
    <row r="31" spans="1:13" ht="11.25">
      <c r="A31" s="43" t="s">
        <v>57</v>
      </c>
      <c r="B31" s="44"/>
      <c r="C31" s="44"/>
      <c r="D31" s="44"/>
      <c r="E31" s="44"/>
      <c r="F31" s="35"/>
      <c r="G31" s="35"/>
      <c r="H31" s="35"/>
      <c r="I31" s="35"/>
      <c r="J31" s="35"/>
      <c r="K31" s="45"/>
      <c r="L31" s="45"/>
      <c r="M31" s="46"/>
    </row>
    <row r="32" spans="1:13" ht="11.25">
      <c r="A32" s="28">
        <v>32874</v>
      </c>
      <c r="B32" s="15">
        <v>0.028</v>
      </c>
      <c r="C32" s="15">
        <v>0.031</v>
      </c>
      <c r="D32" s="15">
        <v>0.031</v>
      </c>
      <c r="E32" s="15">
        <v>0.037</v>
      </c>
      <c r="F32" s="15"/>
      <c r="G32" s="15"/>
      <c r="H32" s="15"/>
      <c r="I32" s="15"/>
      <c r="J32" s="15"/>
      <c r="K32" s="37"/>
      <c r="L32" s="37"/>
      <c r="M32" s="38"/>
    </row>
    <row r="33" spans="1:13" ht="11.25">
      <c r="A33" s="47">
        <v>38353</v>
      </c>
      <c r="B33" s="42">
        <v>0.038</v>
      </c>
      <c r="C33" s="42">
        <v>0.042</v>
      </c>
      <c r="D33" s="42">
        <v>0.042</v>
      </c>
      <c r="E33" s="48">
        <v>0.05</v>
      </c>
      <c r="F33" s="42"/>
      <c r="G33" s="42"/>
      <c r="H33" s="42"/>
      <c r="I33" s="42"/>
      <c r="J33" s="42"/>
      <c r="K33" s="48"/>
      <c r="L33" s="48"/>
      <c r="M33" s="49"/>
    </row>
    <row r="34" spans="2:9" ht="11.25">
      <c r="B34" s="39"/>
      <c r="C34" s="39"/>
      <c r="D34" s="39"/>
      <c r="E34" s="39"/>
      <c r="F34" s="39"/>
      <c r="G34" s="39"/>
      <c r="H34" s="39"/>
      <c r="I34" s="39"/>
    </row>
    <row r="35" spans="1:13" ht="11.25">
      <c r="A35" s="40" t="s">
        <v>58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1.25">
      <c r="A36" s="40" t="s">
        <v>59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1.25">
      <c r="A37" s="2" t="s">
        <v>33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1.25">
      <c r="A38" s="40" t="s">
        <v>60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1.25">
      <c r="A39" s="40" t="s">
        <v>61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1.25">
      <c r="A40" s="40" t="s">
        <v>62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3:13" ht="11.2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1.25">
      <c r="A42" s="2" t="s">
        <v>34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3:13" ht="11.2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3:13" ht="11.2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3:13" ht="11.2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3:13" ht="11.2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3:13" ht="11.2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3:13" ht="11.2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ht="11.25">
      <c r="C49" s="41"/>
    </row>
  </sheetData>
  <mergeCells count="6">
    <mergeCell ref="B11:D11"/>
    <mergeCell ref="I11:M11"/>
    <mergeCell ref="B6:H6"/>
    <mergeCell ref="I6:M6"/>
    <mergeCell ref="I7:J7"/>
    <mergeCell ref="K7:M7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